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1796"/>
  </bookViews>
  <sheets>
    <sheet name="СП-2021" sheetId="2" r:id="rId1"/>
    <sheet name="Защита животных" sheetId="3" r:id="rId2"/>
    <sheet name="Снаряжение" sheetId="1" r:id="rId3"/>
  </sheets>
  <definedNames>
    <definedName name="_xlnm._FilterDatabase" localSheetId="1" hidden="1">'Защита животных'!$A$76:$AA$76</definedName>
    <definedName name="_xlnm._FilterDatabase" localSheetId="2" hidden="1">Снаряжение!$A$76:$AA$76</definedName>
    <definedName name="_xlnm._FilterDatabase" localSheetId="0" hidden="1">'СП-2021'!$A$28:$AA$28</definedName>
    <definedName name="_xlnm.Print_Titles" localSheetId="1">'Защита животных'!$2:$8</definedName>
    <definedName name="_xlnm.Print_Titles" localSheetId="2">Снаряжение!$2:$8</definedName>
    <definedName name="_xlnm.Print_Titles" localSheetId="0">'СП-2021'!$2:$7</definedName>
    <definedName name="_xlnm.Print_Area" localSheetId="1">'Защита животных'!$A$1:$P$126</definedName>
    <definedName name="_xlnm.Print_Area" localSheetId="2">Снаряжение!$A$1:$P$126</definedName>
    <definedName name="_xlnm.Print_Area" localSheetId="0">'СП-2021'!$A$1:$P$45</definedName>
  </definedNames>
  <calcPr calcId="125725"/>
</workbook>
</file>

<file path=xl/calcChain.xml><?xml version="1.0" encoding="utf-8"?>
<calcChain xmlns="http://schemas.openxmlformats.org/spreadsheetml/2006/main">
  <c r="L30" i="2"/>
  <c r="M30"/>
  <c r="M29"/>
  <c r="L29"/>
  <c r="L44"/>
  <c r="M44"/>
  <c r="L41"/>
  <c r="M41"/>
  <c r="L39"/>
  <c r="M39"/>
  <c r="L38"/>
  <c r="M38"/>
  <c r="M37"/>
  <c r="L37"/>
  <c r="K120" i="3" l="1"/>
  <c r="M120" s="1"/>
  <c r="K119"/>
  <c r="M119" s="1"/>
  <c r="K118"/>
  <c r="K117"/>
  <c r="K116"/>
  <c r="M116" s="1"/>
  <c r="M115"/>
  <c r="K115"/>
  <c r="K114"/>
  <c r="K113"/>
  <c r="M112"/>
  <c r="K112"/>
  <c r="K111"/>
  <c r="M111" s="1"/>
  <c r="K110"/>
  <c r="K109"/>
  <c r="K108"/>
  <c r="L108" s="1"/>
  <c r="K107"/>
  <c r="M107" s="1"/>
  <c r="K106"/>
  <c r="L106" s="1"/>
  <c r="K99"/>
  <c r="L99" s="1"/>
  <c r="M98"/>
  <c r="K98"/>
  <c r="K97"/>
  <c r="M97" s="1"/>
  <c r="K96"/>
  <c r="L96" s="1"/>
  <c r="K95"/>
  <c r="K94"/>
  <c r="L94" s="1"/>
  <c r="K93"/>
  <c r="M93" s="1"/>
  <c r="K92"/>
  <c r="K91"/>
  <c r="K90"/>
  <c r="L90" s="1"/>
  <c r="K89"/>
  <c r="M89" s="1"/>
  <c r="K88"/>
  <c r="L88" s="1"/>
  <c r="K81"/>
  <c r="L81" s="1"/>
  <c r="M80"/>
  <c r="K80"/>
  <c r="L80" s="1"/>
  <c r="K79"/>
  <c r="M79" s="1"/>
  <c r="K77"/>
  <c r="L77" s="1"/>
  <c r="K70"/>
  <c r="L70" s="1"/>
  <c r="M69"/>
  <c r="K69"/>
  <c r="L69" s="1"/>
  <c r="K68"/>
  <c r="M68" s="1"/>
  <c r="K67"/>
  <c r="L67" s="1"/>
  <c r="K66"/>
  <c r="L66" s="1"/>
  <c r="K65"/>
  <c r="L65" s="1"/>
  <c r="K58"/>
  <c r="M58" s="1"/>
  <c r="K57"/>
  <c r="L57" s="1"/>
  <c r="K56"/>
  <c r="L56" s="1"/>
  <c r="K55"/>
  <c r="L55" s="1"/>
  <c r="K54"/>
  <c r="M54" s="1"/>
  <c r="K53"/>
  <c r="L53" s="1"/>
  <c r="K46"/>
  <c r="L46" s="1"/>
  <c r="K45"/>
  <c r="L45" s="1"/>
  <c r="K44"/>
  <c r="M44" s="1"/>
  <c r="K43"/>
  <c r="L43" s="1"/>
  <c r="K42"/>
  <c r="L42" s="1"/>
  <c r="K35"/>
  <c r="M35" s="1"/>
  <c r="K34"/>
  <c r="M34" s="1"/>
  <c r="K33"/>
  <c r="K32"/>
  <c r="K31"/>
  <c r="M31" s="1"/>
  <c r="K30"/>
  <c r="M30" s="1"/>
  <c r="K29"/>
  <c r="K28"/>
  <c r="K27"/>
  <c r="L27" s="1"/>
  <c r="K20"/>
  <c r="M20" s="1"/>
  <c r="K19"/>
  <c r="K18"/>
  <c r="L18" s="1"/>
  <c r="K17"/>
  <c r="M17" s="1"/>
  <c r="K16"/>
  <c r="M16" s="1"/>
  <c r="K15"/>
  <c r="K14"/>
  <c r="L14" s="1"/>
  <c r="L16" l="1"/>
  <c r="L19"/>
  <c r="M27"/>
  <c r="L30"/>
  <c r="L33"/>
  <c r="L44"/>
  <c r="M55"/>
  <c r="L58"/>
  <c r="L92"/>
  <c r="L95"/>
  <c r="L110"/>
  <c r="L118"/>
  <c r="L32"/>
  <c r="L35"/>
  <c r="L91"/>
  <c r="M94"/>
  <c r="L98"/>
  <c r="L109"/>
  <c r="L112"/>
  <c r="L117"/>
  <c r="L120"/>
  <c r="L15"/>
  <c r="L20"/>
  <c r="L29"/>
  <c r="L34"/>
  <c r="M45"/>
  <c r="L54"/>
  <c r="M65"/>
  <c r="L68"/>
  <c r="M90"/>
  <c r="M108"/>
  <c r="L114"/>
  <c r="L17"/>
  <c r="L28"/>
  <c r="L31"/>
  <c r="L113"/>
  <c r="L116"/>
  <c r="L79"/>
  <c r="L89"/>
  <c r="L93"/>
  <c r="L97"/>
  <c r="L107"/>
  <c r="L111"/>
  <c r="L115"/>
  <c r="L119"/>
  <c r="M14"/>
  <c r="M18"/>
  <c r="M28"/>
  <c r="M32"/>
  <c r="M42"/>
  <c r="M46"/>
  <c r="M56"/>
  <c r="M66"/>
  <c r="M70"/>
  <c r="M81"/>
  <c r="M91"/>
  <c r="M95"/>
  <c r="M99"/>
  <c r="M109"/>
  <c r="M113"/>
  <c r="M117"/>
  <c r="M15"/>
  <c r="M19"/>
  <c r="M29"/>
  <c r="M33"/>
  <c r="M43"/>
  <c r="M53"/>
  <c r="M57"/>
  <c r="M67"/>
  <c r="M77"/>
  <c r="M88"/>
  <c r="M92"/>
  <c r="M96"/>
  <c r="M106"/>
  <c r="M110"/>
  <c r="M114"/>
  <c r="M118"/>
  <c r="M19" i="2" l="1"/>
  <c r="M22"/>
  <c r="M21"/>
  <c r="M14"/>
  <c r="M15"/>
  <c r="M17"/>
  <c r="K109" i="1"/>
  <c r="M109" s="1"/>
  <c r="K110"/>
  <c r="M110" s="1"/>
  <c r="K111"/>
  <c r="M111" s="1"/>
  <c r="K112"/>
  <c r="K113"/>
  <c r="M113" s="1"/>
  <c r="K114"/>
  <c r="M114" s="1"/>
  <c r="K115"/>
  <c r="M115" s="1"/>
  <c r="K116"/>
  <c r="K117"/>
  <c r="M117" s="1"/>
  <c r="K118"/>
  <c r="K119"/>
  <c r="K106"/>
  <c r="M106" s="1"/>
  <c r="K107"/>
  <c r="K120"/>
  <c r="M120" s="1"/>
  <c r="K55"/>
  <c r="L55" s="1"/>
  <c r="K58"/>
  <c r="M58" s="1"/>
  <c r="K42"/>
  <c r="L42" s="1"/>
  <c r="K46"/>
  <c r="M46" s="1"/>
  <c r="K45"/>
  <c r="L45" s="1"/>
  <c r="K56"/>
  <c r="M56" s="1"/>
  <c r="K28"/>
  <c r="M28" s="1"/>
  <c r="K34"/>
  <c r="M34" s="1"/>
  <c r="K31"/>
  <c r="K27"/>
  <c r="M27" s="1"/>
  <c r="K32"/>
  <c r="M32" s="1"/>
  <c r="K35"/>
  <c r="M35" s="1"/>
  <c r="K79"/>
  <c r="M79" s="1"/>
  <c r="K29"/>
  <c r="M29" s="1"/>
  <c r="K19"/>
  <c r="M19" s="1"/>
  <c r="K20"/>
  <c r="M20" s="1"/>
  <c r="K17"/>
  <c r="K15"/>
  <c r="M15" s="1"/>
  <c r="K16"/>
  <c r="M16" s="1"/>
  <c r="K18"/>
  <c r="M18" s="1"/>
  <c r="M43" i="2" l="1"/>
  <c r="L43"/>
  <c r="L42"/>
  <c r="M42"/>
  <c r="L40"/>
  <c r="M40"/>
  <c r="L16"/>
  <c r="L14"/>
  <c r="L18"/>
  <c r="L20"/>
  <c r="L19"/>
  <c r="L15"/>
  <c r="L22"/>
  <c r="M20"/>
  <c r="L17"/>
  <c r="L21"/>
  <c r="M18"/>
  <c r="M16"/>
  <c r="L119" i="1"/>
  <c r="M119"/>
  <c r="L115"/>
  <c r="L117"/>
  <c r="L113"/>
  <c r="L111"/>
  <c r="L109"/>
  <c r="L118"/>
  <c r="L114"/>
  <c r="L110"/>
  <c r="M118"/>
  <c r="L116"/>
  <c r="L112"/>
  <c r="M116"/>
  <c r="M112"/>
  <c r="L107"/>
  <c r="L120"/>
  <c r="M107"/>
  <c r="L106"/>
  <c r="M55"/>
  <c r="L58"/>
  <c r="L46"/>
  <c r="M42"/>
  <c r="M45"/>
  <c r="M31"/>
  <c r="M17"/>
  <c r="K90" l="1"/>
  <c r="K91"/>
  <c r="M91" s="1"/>
  <c r="K92"/>
  <c r="K93"/>
  <c r="K94"/>
  <c r="M94" s="1"/>
  <c r="K95"/>
  <c r="M95" s="1"/>
  <c r="K96"/>
  <c r="K97"/>
  <c r="M97" s="1"/>
  <c r="K98"/>
  <c r="M98" s="1"/>
  <c r="K99"/>
  <c r="M99" s="1"/>
  <c r="K89"/>
  <c r="M89" s="1"/>
  <c r="K88"/>
  <c r="M88" s="1"/>
  <c r="L93" l="1"/>
  <c r="L90"/>
  <c r="L97"/>
  <c r="M90"/>
  <c r="M93"/>
  <c r="L98"/>
  <c r="L94"/>
  <c r="L96"/>
  <c r="L92"/>
  <c r="L99"/>
  <c r="M96"/>
  <c r="L95"/>
  <c r="M92"/>
  <c r="L91"/>
  <c r="K80" l="1"/>
  <c r="M80" s="1"/>
  <c r="K14"/>
  <c r="K81"/>
  <c r="K77"/>
  <c r="M77" s="1"/>
  <c r="K70"/>
  <c r="K65"/>
  <c r="M65" s="1"/>
  <c r="K68"/>
  <c r="K67"/>
  <c r="M67" s="1"/>
  <c r="K66"/>
  <c r="M66" s="1"/>
  <c r="K108"/>
  <c r="M108" s="1"/>
  <c r="K33"/>
  <c r="M14" l="1"/>
  <c r="L15"/>
  <c r="L16"/>
  <c r="L20"/>
  <c r="L18"/>
  <c r="L17"/>
  <c r="L19"/>
  <c r="L27"/>
  <c r="L32"/>
  <c r="L34"/>
  <c r="L28"/>
  <c r="L35"/>
  <c r="L31"/>
  <c r="M33"/>
  <c r="L79"/>
  <c r="L29"/>
  <c r="L88"/>
  <c r="L89"/>
  <c r="L14"/>
  <c r="M68"/>
  <c r="M70"/>
  <c r="M81"/>
  <c r="L108"/>
  <c r="L81"/>
  <c r="K43"/>
  <c r="K44"/>
  <c r="K54"/>
  <c r="K53"/>
  <c r="K57"/>
  <c r="M57" s="1"/>
  <c r="L65"/>
  <c r="K69"/>
  <c r="K30"/>
  <c r="L30" s="1"/>
  <c r="L69" l="1"/>
  <c r="M54"/>
  <c r="L56"/>
  <c r="M44"/>
  <c r="L80"/>
  <c r="L68"/>
  <c r="L77"/>
  <c r="L66"/>
  <c r="L70"/>
  <c r="L67"/>
  <c r="L33"/>
  <c r="L43"/>
  <c r="M30"/>
  <c r="L57"/>
  <c r="L44"/>
  <c r="L53"/>
  <c r="L54"/>
  <c r="M43"/>
  <c r="M53"/>
  <c r="M69" l="1"/>
</calcChain>
</file>

<file path=xl/sharedStrings.xml><?xml version="1.0" encoding="utf-8"?>
<sst xmlns="http://schemas.openxmlformats.org/spreadsheetml/2006/main" count="1496" uniqueCount="277">
  <si>
    <t>Место</t>
  </si>
  <si>
    <t>№ п/п</t>
  </si>
  <si>
    <t>Средняя скорость</t>
  </si>
  <si>
    <t>II</t>
  </si>
  <si>
    <t>Выполнение</t>
  </si>
  <si>
    <t>Порода собаки</t>
  </si>
  <si>
    <t>Справка</t>
  </si>
  <si>
    <t>Полис от н/с</t>
  </si>
  <si>
    <t>Разрешение от родителей</t>
  </si>
  <si>
    <t>Согласие на ПД</t>
  </si>
  <si>
    <t>Вет.свидетельство</t>
  </si>
  <si>
    <t>Документ</t>
  </si>
  <si>
    <t>Дистанция:</t>
  </si>
  <si>
    <t>I</t>
  </si>
  <si>
    <t>МС</t>
  </si>
  <si>
    <t>Старт. номер</t>
  </si>
  <si>
    <t>Дата рождения</t>
  </si>
  <si>
    <t>Организация ЕС, регион/город</t>
  </si>
  <si>
    <t>Замечания</t>
  </si>
  <si>
    <t>Время старта</t>
  </si>
  <si>
    <t>Финиш</t>
  </si>
  <si>
    <t>Реальное время старта</t>
  </si>
  <si>
    <t>УЧАСТНИК, Фамилия Имя Отчество</t>
  </si>
  <si>
    <t>Звание/разряд</t>
  </si>
  <si>
    <t>Орехова Наталья Викторовна</t>
  </si>
  <si>
    <t>КМС</t>
  </si>
  <si>
    <t>КЦЕС, ОрехTEAM, Елизово, Елизовский р-н</t>
  </si>
  <si>
    <t>ТСО «Дети Севера», Петропавловск-Камчатский</t>
  </si>
  <si>
    <t>III</t>
  </si>
  <si>
    <t>Даудрих Юлия Юрьевна</t>
  </si>
  <si>
    <t>Максакбаев Владимир Александрович</t>
  </si>
  <si>
    <t>Климова Галина Александровна</t>
  </si>
  <si>
    <t>Андреева Ирина Геннадьевна</t>
  </si>
  <si>
    <t>Лыжи - спринт 1 собака (0710043811Л) мужчины (от 18 лет)</t>
  </si>
  <si>
    <t>Лыжи - спринт 1 собака (0710043811Л) женщины (от 18 лет)</t>
  </si>
  <si>
    <t>лично, Петропавловск-Камчатский</t>
  </si>
  <si>
    <t>Ванжуло Алексей Львович</t>
  </si>
  <si>
    <t>Гантимурова Эльвира Денисовна</t>
  </si>
  <si>
    <t>Тузов Данила Александрович</t>
  </si>
  <si>
    <t xml:space="preserve">Управление культуры, спорта и молодёжной политики администрации Петропавловск-Камчатского городского округа, Региональная общественная организация «Камчатский центр ездового спорта»                                                             </t>
  </si>
  <si>
    <t>Кривогорницына Кристина Александровна</t>
  </si>
  <si>
    <t>Павлов Владислав Юрьевич</t>
  </si>
  <si>
    <t>сибирский хаски Руна</t>
  </si>
  <si>
    <t>Тузов Александр Олегович</t>
  </si>
  <si>
    <t>Назаренко Наталья Вячеславовна</t>
  </si>
  <si>
    <t>Нарта - спринт 2 собаки девочки, мальчики (8-11 лет)</t>
  </si>
  <si>
    <t>Куренков Давид Игоревич</t>
  </si>
  <si>
    <t>Язвенко Екатерина Романов</t>
  </si>
  <si>
    <t>Дубовик Илья Александрович</t>
  </si>
  <si>
    <t>Куркина Дарья Ивановна</t>
  </si>
  <si>
    <t>Руденко Андрей Владимирович</t>
  </si>
  <si>
    <t>Зервудаки Элени Спиридоновна</t>
  </si>
  <si>
    <t>Иванова Юлия Анатольевна</t>
  </si>
  <si>
    <t>КЦЕС, г.Вилючинск</t>
  </si>
  <si>
    <t>КЦЕС, г.Петропавловск-Камчатский</t>
  </si>
  <si>
    <t>Даудрих Алиса Денисовна</t>
  </si>
  <si>
    <t>Звание/                   разряд</t>
  </si>
  <si>
    <t>Тузова Дарья Александровна</t>
  </si>
  <si>
    <t>Орехова Елизавета Ильинична</t>
  </si>
  <si>
    <t>Руденко София Владимировна</t>
  </si>
  <si>
    <t>Зервудаки Мария Спиридоновна</t>
  </si>
  <si>
    <t>Дубовик Матвей Александрович</t>
  </si>
  <si>
    <t>Cогласно правил ВИДА СПОРТА «ЕЗДОВОЙ СПОРТ», утв. приказом Министерства спорта Российской Федерации «30» августа 2018 г. № 752  судьями отмечены  нарушения и сделаны замечания следующим участникам:</t>
  </si>
  <si>
    <t>МЕТЕОРОЛОГИЧЕСКИЕ УСЛОВИЯ</t>
  </si>
  <si>
    <t>Дата</t>
  </si>
  <si>
    <t>Температура воздуха</t>
  </si>
  <si>
    <t>Сила ветра</t>
  </si>
  <si>
    <t>Влажность, %</t>
  </si>
  <si>
    <t>Ясность, осадки</t>
  </si>
  <si>
    <t>Давление, мм.рт.ст.</t>
  </si>
  <si>
    <t>Состояние дистанции</t>
  </si>
  <si>
    <t>лыжи</t>
  </si>
  <si>
    <t>Ясно, без осадков</t>
  </si>
  <si>
    <t>Температура воздуха не превышала принятых в ездовом спорте норм.</t>
  </si>
  <si>
    <t>в/к</t>
  </si>
  <si>
    <t>Ванжуло Леонид Львович</t>
  </si>
  <si>
    <t>Камчатский край, г. Петропавловск-Камчатский, пос. Долиновка</t>
  </si>
  <si>
    <t>Кривогорницына Дарья Александровна</t>
  </si>
  <si>
    <t>Питомник «Хальч», п. Вулканный, Елизовский район</t>
  </si>
  <si>
    <t>Панфилов Василий Вадимович</t>
  </si>
  <si>
    <t>Питомник «Хальч», с. Усть-Хайрюзово, Тигильский район</t>
  </si>
  <si>
    <t>с/х Киса, Кайна, Норд, Дизель</t>
  </si>
  <si>
    <t>23.10.1698</t>
  </si>
  <si>
    <t>лично, г. Петропавловск-Камчатский</t>
  </si>
  <si>
    <t>Королев Алексей Сергеевич</t>
  </si>
  <si>
    <t>Ашуйко Евгений Александрович</t>
  </si>
  <si>
    <t>OpexTeam, г. Петропавловск-Камчатский</t>
  </si>
  <si>
    <t>Коровайкин Иван Сергеевич</t>
  </si>
  <si>
    <t>ездовой метис Джем</t>
  </si>
  <si>
    <t>ездовой метис Чика</t>
  </si>
  <si>
    <t>ездовой метис Зиг</t>
  </si>
  <si>
    <t>ездовой метис Порш, курцхаар Вишта</t>
  </si>
  <si>
    <t>Камчугов Кирилл Дмитриевич</t>
  </si>
  <si>
    <t>Кузьмин Артем Сергеевич</t>
  </si>
  <si>
    <t>OpexTeam, г. Вилючинск</t>
  </si>
  <si>
    <t>Говорова София Романовна</t>
  </si>
  <si>
    <t>сибирский хаски Оника, Адель</t>
  </si>
  <si>
    <t>сибирский хаски Ася, Альма</t>
  </si>
  <si>
    <t>КЦЕС, г. Петропавловск-Камчатский</t>
  </si>
  <si>
    <t>OpexTeam,  г. Петропавловск-Камчатский</t>
  </si>
  <si>
    <t>ездовой метис Каспер, Виннер</t>
  </si>
  <si>
    <t>ездовой метис Старки</t>
  </si>
  <si>
    <t>сибирский хаски Оника</t>
  </si>
  <si>
    <t>ездовой метис Норд</t>
  </si>
  <si>
    <t>Куренкова Амалия Игоревна</t>
  </si>
  <si>
    <t>Примечание</t>
  </si>
  <si>
    <t>лично, г.Петропавловск-Камчатский</t>
  </si>
  <si>
    <t>Скиба Алиса Анатольевна</t>
  </si>
  <si>
    <t>Притчин Максим Александрович</t>
  </si>
  <si>
    <t>-</t>
  </si>
  <si>
    <t>Справка о допуске</t>
  </si>
  <si>
    <t>Полис страхования от н/с</t>
  </si>
  <si>
    <t>Документ, уд. личность</t>
  </si>
  <si>
    <t>Для СМИ о себе</t>
  </si>
  <si>
    <t>есть</t>
  </si>
  <si>
    <t>питомник ездовых собак «СЭМТ», Пионерский, Елизовский р-н</t>
  </si>
  <si>
    <t>ездовой метис Жека, Жора</t>
  </si>
  <si>
    <t>е/м</t>
  </si>
  <si>
    <t>КЦЕС, г. Петропавловск Камчатский</t>
  </si>
  <si>
    <t>сибирский хаски Версаль, Найт</t>
  </si>
  <si>
    <t>Климов Олег Иванович</t>
  </si>
  <si>
    <t>нарта</t>
  </si>
  <si>
    <t>Детские старты (дети до 12 лет): лыжи, нарта, кросс, аргамак  1 собака</t>
  </si>
  <si>
    <t>15 марта 2020 года:</t>
  </si>
  <si>
    <t>№242 (Назаренко Наталья) – штраф , п.11.6.13 правил вида спорта «Ездовой спорт»: команда опоздала , объявлена позже стартующей.</t>
  </si>
  <si>
    <t>ездовой метис Балто</t>
  </si>
  <si>
    <t>ездовой метис Тура, Локи</t>
  </si>
  <si>
    <t>ездовой метис Кхалиси</t>
  </si>
  <si>
    <t>сибирский хаски Адель</t>
  </si>
  <si>
    <t>Западный,                                     3 м/с</t>
  </si>
  <si>
    <t>Трасса: на круге 2 км жесткая, обледенелая. На круге 10 км мягкая, проваливающаяся в связи с потеплением и циклоном. Круг 2 км подготовлен ратраком, но перед стартом не прошли. В итоге обледенелая наледь. Круг 10 км гоотовился снегоходом, ширина трассы от 1 до 3 метров. Рельеф: большие перепады, для нарт-6 собак трасса, проходила частично через лесополосу, выход к побережью Тихого океана и возвращается назад. Разметка: в соответствии с ПРАВИЛАМИ ВИДА СПОРТА «ЕЗДОВОЙ СПОРТ»</t>
  </si>
  <si>
    <t>13 часов: -3°C</t>
  </si>
  <si>
    <t>14 часов: -2°C</t>
  </si>
  <si>
    <t>Северо-западный,                                5 м/с</t>
  </si>
  <si>
    <t>12 часов: -4°C</t>
  </si>
  <si>
    <t>6 марта 2021 года</t>
  </si>
  <si>
    <t xml:space="preserve">Чемпионат и первенство Петропавловск-Камчатского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</t>
  </si>
  <si>
    <t>по снежным дисциплинам ездового спорта в рамках фестиваля зимних видов спорта «Снежный путь»</t>
  </si>
  <si>
    <t>Нарта - спринт 6 собак (0710033811Л) мужчины/женщины (от 16 лет)</t>
  </si>
  <si>
    <t>Результат</t>
  </si>
  <si>
    <t>Результат (время)</t>
  </si>
  <si>
    <t>Отставание от лидера</t>
  </si>
  <si>
    <t>Сияние севера, г. Петропавловск-Камчатский</t>
  </si>
  <si>
    <t>с/х Курт, Алиша, Анор-Амур, метис Бим</t>
  </si>
  <si>
    <t>е/м Марни, Мегида, Мика, Усейн, Микс, Марвел</t>
  </si>
  <si>
    <t>е/м Самсон, Мэгги, Марсель, Мира, Макс, Скай</t>
  </si>
  <si>
    <t>Русских Анна Сергеевна</t>
  </si>
  <si>
    <t>с/х Лайт, Каллиста, Скай, Вульф, Акамас, Лекс</t>
  </si>
  <si>
    <t>Хорошилова Ксения Юрьевна</t>
  </si>
  <si>
    <t>а/х Мот, Марго, Эндан, Слава, Мой, Кари</t>
  </si>
  <si>
    <t>КЦЕС, ОрехTEAM, г. Елизово, Елизовский р-н</t>
  </si>
  <si>
    <t>питомник ездовых собак «СЭМТ», г. Елизово, Елизовский р-н</t>
  </si>
  <si>
    <t>Хорошилов Андрей Григорьевич</t>
  </si>
  <si>
    <t>"Чемпион", КЦЕС, г. Петропавловск-Камчатский</t>
  </si>
  <si>
    <t>Русских Марина Алпексеевна</t>
  </si>
  <si>
    <t>ездовой метис Мишель, Ивет</t>
  </si>
  <si>
    <t>ездовой метис Бичара, Пацан</t>
  </si>
  <si>
    <t>е/м Жгут, Лизка, Алан, Петух, Гром, Илин</t>
  </si>
  <si>
    <t>Тишкин Виталий Викторович</t>
  </si>
  <si>
    <t>с/х Теодор, Один, Питунья, Юта, Хася</t>
  </si>
  <si>
    <t>лично, с. Эссо, Быстринский район</t>
  </si>
  <si>
    <t>Кривогорницын Виталий Александрович</t>
  </si>
  <si>
    <t>км</t>
  </si>
  <si>
    <t>м</t>
  </si>
  <si>
    <t>Саратцева Светлана Борисовна</t>
  </si>
  <si>
    <t>бельгийская овчарка Патрон</t>
  </si>
  <si>
    <t>Бахур Анна Викторовна</t>
  </si>
  <si>
    <t>Канина Ирина Леонидовна</t>
  </si>
  <si>
    <t>немецкий курцхаар Хантер</t>
  </si>
  <si>
    <t>лично, пос. Мильково, Мильковский район</t>
  </si>
  <si>
    <t>Ечевская Анна Владимировна</t>
  </si>
  <si>
    <t>бшо Атлайн'с Дискавери</t>
  </si>
  <si>
    <t>МЧС, г.Петропавловск-Камчатский</t>
  </si>
  <si>
    <t>сибирский хаски Айна</t>
  </si>
  <si>
    <t>лайка Альма</t>
  </si>
  <si>
    <t>Канин Андрей Петрович</t>
  </si>
  <si>
    <t>Климов Иван Олегович</t>
  </si>
  <si>
    <t>сибирский хаски Асгарда</t>
  </si>
  <si>
    <t>бельгийская овчарка Перец</t>
  </si>
  <si>
    <t>Кудрявцев Юрий Алексеевич</t>
  </si>
  <si>
    <t>сибирский хаски Честер</t>
  </si>
  <si>
    <t xml:space="preserve">Барабаш Дмитрий Владимирович </t>
  </si>
  <si>
    <t>метис Хиппи</t>
  </si>
  <si>
    <t>сибирский хаски Асгард</t>
  </si>
  <si>
    <t xml:space="preserve">е/м Вишня, Фрея, Уна, Ива, Дамас, Алней </t>
  </si>
  <si>
    <t xml:space="preserve">е/м Лучик, Скиф, Икс, Лилу </t>
  </si>
  <si>
    <t>Нарта - спринт 2 собаки (0710013811Я) юниоры/юниорки (15-17 лет)</t>
  </si>
  <si>
    <t>Нарта - спринт 2 собаки (0710013811Я) юноши/девушки (12-14 лет)</t>
  </si>
  <si>
    <t>Канина Елизавета Андреевна</t>
  </si>
  <si>
    <t>Чикина Дарина Евгеньевна</t>
  </si>
  <si>
    <t>ездовой метис Сэм, с/х Фильо</t>
  </si>
  <si>
    <t>ездовой метис Фэст, Кахетия</t>
  </si>
  <si>
    <t>Питомник «Хальч», г. Елизово, Елизовский район</t>
  </si>
  <si>
    <t>ездовой метис Норд, с/х Грей</t>
  </si>
  <si>
    <t>Коерков Александр Егорович</t>
  </si>
  <si>
    <t>IIю</t>
  </si>
  <si>
    <t>ездовой метис Блу, Бизяй</t>
  </si>
  <si>
    <t>питомник ездовых собак "Эйвэт", Елизово</t>
  </si>
  <si>
    <t>сибирский хаски Каярта, Авалон</t>
  </si>
  <si>
    <t xml:space="preserve">сибирский хаски Дана, </t>
  </si>
  <si>
    <t>сибирский хаски Тера, Эжсма</t>
  </si>
  <si>
    <t>сибирский хаски Алмаз, Агат</t>
  </si>
  <si>
    <t>Нарта - спринт 2 собаки (0710013811Я) мужчины/женщины (от 21 года)</t>
  </si>
  <si>
    <t>ездовой метис Старки, Кхалиси</t>
  </si>
  <si>
    <t>сибирский хаски Тайга, Айза</t>
  </si>
  <si>
    <t>сибирский хаски Альма, Джесси</t>
  </si>
  <si>
    <t>лично, г. Елизово, Елизовский р-н</t>
  </si>
  <si>
    <t>Авдеева Диана Даниловна</t>
  </si>
  <si>
    <t>Ванжуло София Львовна</t>
  </si>
  <si>
    <t>Ворожцов Богдан Анатольевич</t>
  </si>
  <si>
    <t>ОрехTEAM, г. Елизово, Елизовский р-н</t>
  </si>
  <si>
    <t>КЦЕС, ОрехTEAM, г. Петропавловск-Камчатский</t>
  </si>
  <si>
    <t>ОрехTEAM,  Вилючинск</t>
  </si>
  <si>
    <t>ОрехTEAM, г.Петропавловск-Камчатский</t>
  </si>
  <si>
    <t>Чикина Милана Евгеньевна</t>
  </si>
  <si>
    <t>ездовой метис Сэм</t>
  </si>
  <si>
    <t>Токарева Дарья Ивановна</t>
  </si>
  <si>
    <t>Ласточкин Владимир Артурович</t>
  </si>
  <si>
    <t>сибирский хаски Каярта</t>
  </si>
  <si>
    <t>сибирский хаски Агат</t>
  </si>
  <si>
    <t>сибирский хаски Киса</t>
  </si>
  <si>
    <t>Дегтярёв Даниил Сергеевич</t>
  </si>
  <si>
    <t>метис Анта</t>
  </si>
  <si>
    <t>сибирский хаски Аляска</t>
  </si>
  <si>
    <t>сибирский хаски Демон</t>
  </si>
  <si>
    <t>ездовой метис Алык, Лёва</t>
  </si>
  <si>
    <t>ездовой метис Айк , Озон</t>
  </si>
  <si>
    <t>ездовой метис Грей</t>
  </si>
  <si>
    <t>ездовой метис Миг</t>
  </si>
  <si>
    <t>е/м Тим, Фара, Новель, Гильза, Тагил, Дизель</t>
  </si>
  <si>
    <t xml:space="preserve">ПРОТОКОЛ ПРОВЕРКИ СНАРЯЖЕНИЯ </t>
  </si>
  <si>
    <t xml:space="preserve">Результат </t>
  </si>
  <si>
    <t>Замечание</t>
  </si>
  <si>
    <t>Подпись</t>
  </si>
  <si>
    <t>Решение о допуске</t>
  </si>
  <si>
    <t>ЗАМЕЧАНИЯ:</t>
  </si>
  <si>
    <t>ПРОТОКОЛ ПО ЗАЩИТЕ ЖИВОТНЫХ</t>
  </si>
  <si>
    <t>IIIю</t>
  </si>
  <si>
    <t>ИТОГОВЫЙ ПРОТОКОЛ</t>
  </si>
  <si>
    <t>ГОНКА НА СОБАЧЬИХ УПРЯЖКАХ в рамках «Дня рождения Совета ительменов Камчатки «Тхсаном»!»</t>
  </si>
  <si>
    <t>Камчатский край, Елизовский район, пос. Вулканный, питомник "Хальч"</t>
  </si>
  <si>
    <t xml:space="preserve">Питомник ездовых собак «Хальч»                                           </t>
  </si>
  <si>
    <t>Братчук Виталий</t>
  </si>
  <si>
    <t>Ласточкина Ольга</t>
  </si>
  <si>
    <t>Камак Владимир</t>
  </si>
  <si>
    <t>Питомник «Хальч»</t>
  </si>
  <si>
    <t>е/м Ян, Волчёо, Джокер, Кекс, Батя, Бади</t>
  </si>
  <si>
    <t>е/м Грустный, Кру, Марсель, Братка, Зверь, Ашел</t>
  </si>
  <si>
    <t>е/м Паха, Батя, Гарик, Бу, Красавичк</t>
  </si>
  <si>
    <t>е/м Габриэль, Мутант, Алей, Ал</t>
  </si>
  <si>
    <t>е/м Мика, Мегида, Марвел, Ива, Усейн, Микки</t>
  </si>
  <si>
    <t>Грек, Хан, Рокси, Мар, Того, Персей</t>
  </si>
  <si>
    <t>Туми, Цезарь, Лёва, Храп, Лунтик, Фа</t>
  </si>
  <si>
    <t>Дата проведения - 06.02.2021        Длина дистанции - 30,00 км</t>
  </si>
  <si>
    <t>Кривогорницын Александр Юрьевич</t>
  </si>
  <si>
    <t>Левковский Николай Николаевич</t>
  </si>
  <si>
    <t>Шадрин Алексей Олегович</t>
  </si>
  <si>
    <t>е/м Пентюх, Босс, Блондин, Тёмка, Кил</t>
  </si>
  <si>
    <t>Притчина Юлия Андреевна</t>
  </si>
  <si>
    <t>Притчин Андрей Николаевич</t>
  </si>
  <si>
    <t>Питомник Эйвэт, г. Елизово, Елизовский район</t>
  </si>
  <si>
    <t>Дата проведения - 06.02.2021        Длина дистанции - 3,00 км</t>
  </si>
  <si>
    <t>Нарта - спринт 2 собаки девочки, мальчики (8-14 лет)</t>
  </si>
  <si>
    <t>ездовой метис Мишель, Марни</t>
  </si>
  <si>
    <t>сибирский хаски Вулкан, Мистика</t>
  </si>
  <si>
    <t>КЦЕС, г. Елизово</t>
  </si>
  <si>
    <t>сибирский хаски Фил, е/м Сэм</t>
  </si>
  <si>
    <t>OpexTeam,  г. Елизово</t>
  </si>
  <si>
    <t>Не старт.</t>
  </si>
  <si>
    <t>сибирский хаски Каллиста, Айна</t>
  </si>
  <si>
    <t>сибирский хаски Гранд, Демон</t>
  </si>
  <si>
    <t>Нарта - спринт 4 собаки юниоры/юниорки (12-16 лет)</t>
  </si>
  <si>
    <t>ездовой метис Блу, Малыш, Грета, Болт</t>
  </si>
  <si>
    <t>ездовой метис Алык, Лёва, Арчи, Жулик</t>
  </si>
  <si>
    <t>Питомник ездовых собак "Эйвэт", Елизово</t>
  </si>
  <si>
    <t>Тарасов Денис Иванович</t>
  </si>
  <si>
    <t>Дата проведения - 06.02.2021        Длина дистанции - 10,00 км</t>
  </si>
</sst>
</file>

<file path=xl/styles.xml><?xml version="1.0" encoding="utf-8"?>
<styleSheet xmlns="http://schemas.openxmlformats.org/spreadsheetml/2006/main">
  <numFmts count="4">
    <numFmt numFmtId="164" formatCode="h:mm:ss.0"/>
    <numFmt numFmtId="165" formatCode="h:mm:ss.00"/>
    <numFmt numFmtId="166" formatCode="[$-F400]h:mm:ss\ AM/PM"/>
    <numFmt numFmtId="167" formatCode="0.0"/>
  </numFmts>
  <fonts count="5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8"/>
      <color rgb="FFFF000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1" fontId="6" fillId="0" borderId="0" xfId="0" applyNumberFormat="1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/>
    <xf numFmtId="49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20" fillId="0" borderId="0" xfId="0" applyFont="1" applyAlignment="1">
      <alignment horizontal="center"/>
    </xf>
    <xf numFmtId="0" fontId="19" fillId="0" borderId="0" xfId="0" applyFont="1"/>
    <xf numFmtId="0" fontId="17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left" vertical="top" wrapText="1"/>
    </xf>
    <xf numFmtId="165" fontId="8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2" fillId="0" borderId="0" xfId="0" applyFont="1"/>
    <xf numFmtId="0" fontId="16" fillId="0" borderId="0" xfId="0" applyFont="1"/>
    <xf numFmtId="0" fontId="2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9" fillId="0" borderId="0" xfId="0" applyFont="1"/>
    <xf numFmtId="0" fontId="21" fillId="0" borderId="0" xfId="0" applyFont="1" applyAlignment="1">
      <alignment horizontal="left"/>
    </xf>
    <xf numFmtId="49" fontId="18" fillId="3" borderId="0" xfId="0" applyNumberFormat="1" applyFont="1" applyFill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6" fillId="0" borderId="6" xfId="0" applyFont="1" applyBorder="1"/>
    <xf numFmtId="0" fontId="16" fillId="0" borderId="21" xfId="0" applyFont="1" applyBorder="1"/>
    <xf numFmtId="0" fontId="12" fillId="0" borderId="0" xfId="0" applyFont="1" applyAlignment="1">
      <alignment horizontal="left"/>
    </xf>
    <xf numFmtId="166" fontId="30" fillId="0" borderId="25" xfId="0" applyNumberFormat="1" applyFont="1" applyBorder="1" applyAlignment="1">
      <alignment horizontal="center" vertical="center"/>
    </xf>
    <xf numFmtId="166" fontId="30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166" fontId="30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/>
    </xf>
    <xf numFmtId="164" fontId="25" fillId="0" borderId="0" xfId="0" applyNumberFormat="1" applyFont="1" applyAlignment="1">
      <alignment horizontal="left" vertical="top" wrapText="1"/>
    </xf>
    <xf numFmtId="49" fontId="31" fillId="0" borderId="0" xfId="0" applyNumberFormat="1" applyFont="1" applyAlignment="1">
      <alignment horizontal="left" vertical="top" wrapText="1"/>
    </xf>
    <xf numFmtId="164" fontId="28" fillId="0" borderId="7" xfId="0" applyNumberFormat="1" applyFont="1" applyBorder="1" applyAlignment="1">
      <alignment horizontal="left" vertical="top" wrapText="1"/>
    </xf>
    <xf numFmtId="14" fontId="27" fillId="0" borderId="6" xfId="0" applyNumberFormat="1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/>
    </xf>
    <xf numFmtId="166" fontId="18" fillId="0" borderId="25" xfId="0" applyNumberFormat="1" applyFont="1" applyBorder="1" applyAlignment="1">
      <alignment horizontal="center" vertical="center"/>
    </xf>
    <xf numFmtId="0" fontId="34" fillId="3" borderId="14" xfId="0" applyFont="1" applyFill="1" applyBorder="1" applyAlignment="1">
      <alignment horizontal="left" vertical="center" wrapText="1"/>
    </xf>
    <xf numFmtId="165" fontId="33" fillId="0" borderId="13" xfId="0" applyNumberFormat="1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left"/>
    </xf>
    <xf numFmtId="0" fontId="11" fillId="0" borderId="0" xfId="0" applyFont="1" applyAlignment="1">
      <alignment vertical="center" wrapText="1"/>
    </xf>
    <xf numFmtId="0" fontId="14" fillId="3" borderId="15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166" fontId="18" fillId="0" borderId="26" xfId="0" applyNumberFormat="1" applyFont="1" applyBorder="1" applyAlignment="1">
      <alignment horizontal="center" vertical="center"/>
    </xf>
    <xf numFmtId="165" fontId="33" fillId="0" borderId="15" xfId="0" applyNumberFormat="1" applyFont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 wrapText="1"/>
    </xf>
    <xf numFmtId="0" fontId="34" fillId="3" borderId="17" xfId="0" applyFont="1" applyFill="1" applyBorder="1" applyAlignment="1">
      <alignment horizontal="center" vertical="center" wrapText="1"/>
    </xf>
    <xf numFmtId="14" fontId="17" fillId="0" borderId="6" xfId="0" applyNumberFormat="1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left"/>
    </xf>
    <xf numFmtId="164" fontId="28" fillId="0" borderId="6" xfId="0" applyNumberFormat="1" applyFont="1" applyBorder="1" applyAlignment="1">
      <alignment horizontal="left" vertical="top" wrapText="1"/>
    </xf>
    <xf numFmtId="0" fontId="30" fillId="3" borderId="16" xfId="0" applyFont="1" applyFill="1" applyBorder="1" applyAlignment="1">
      <alignment horizontal="left"/>
    </xf>
    <xf numFmtId="165" fontId="33" fillId="0" borderId="37" xfId="0" applyNumberFormat="1" applyFont="1" applyBorder="1" applyAlignment="1">
      <alignment horizontal="center" vertical="center"/>
    </xf>
    <xf numFmtId="167" fontId="6" fillId="0" borderId="0" xfId="0" applyNumberFormat="1" applyFont="1"/>
    <xf numFmtId="164" fontId="9" fillId="0" borderId="6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6" fillId="0" borderId="6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49" fontId="18" fillId="3" borderId="6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9" fillId="3" borderId="0" xfId="0" applyFont="1" applyFill="1"/>
    <xf numFmtId="1" fontId="6" fillId="3" borderId="0" xfId="0" applyNumberFormat="1" applyFont="1" applyFill="1"/>
    <xf numFmtId="0" fontId="12" fillId="3" borderId="0" xfId="0" applyFont="1" applyFill="1" applyAlignment="1">
      <alignment horizontal="right"/>
    </xf>
    <xf numFmtId="14" fontId="27" fillId="0" borderId="16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32" fillId="0" borderId="3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33" fillId="0" borderId="40" xfId="0" applyNumberFormat="1" applyFont="1" applyBorder="1" applyAlignment="1">
      <alignment horizontal="center" vertical="center"/>
    </xf>
    <xf numFmtId="0" fontId="38" fillId="0" borderId="0" xfId="0" applyFont="1"/>
    <xf numFmtId="0" fontId="39" fillId="4" borderId="6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left" wrapText="1"/>
    </xf>
    <xf numFmtId="0" fontId="41" fillId="3" borderId="6" xfId="0" applyFont="1" applyFill="1" applyBorder="1" applyAlignment="1">
      <alignment horizontal="center" vertical="center" wrapText="1"/>
    </xf>
    <xf numFmtId="14" fontId="41" fillId="3" borderId="6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167" fontId="6" fillId="3" borderId="0" xfId="0" applyNumberFormat="1" applyFont="1" applyFill="1"/>
    <xf numFmtId="0" fontId="16" fillId="0" borderId="0" xfId="0" applyFont="1"/>
    <xf numFmtId="164" fontId="28" fillId="0" borderId="6" xfId="0" applyNumberFormat="1" applyFont="1" applyBorder="1" applyAlignment="1">
      <alignment horizontal="left" vertical="center" wrapText="1"/>
    </xf>
    <xf numFmtId="165" fontId="33" fillId="0" borderId="38" xfId="0" applyNumberFormat="1" applyFont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164" fontId="9" fillId="0" borderId="16" xfId="0" applyNumberFormat="1" applyFont="1" applyBorder="1" applyAlignment="1">
      <alignment horizontal="left" vertical="center" wrapText="1"/>
    </xf>
    <xf numFmtId="164" fontId="28" fillId="0" borderId="16" xfId="0" applyNumberFormat="1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/>
    <xf numFmtId="0" fontId="13" fillId="2" borderId="43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35" fillId="3" borderId="14" xfId="0" applyFont="1" applyFill="1" applyBorder="1" applyAlignment="1">
      <alignment horizontal="left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0" fillId="3" borderId="28" xfId="0" applyFont="1" applyFill="1" applyBorder="1" applyAlignment="1">
      <alignment horizontal="left"/>
    </xf>
    <xf numFmtId="164" fontId="28" fillId="0" borderId="28" xfId="0" applyNumberFormat="1" applyFont="1" applyBorder="1" applyAlignment="1">
      <alignment horizontal="left" vertical="top" wrapText="1"/>
    </xf>
    <xf numFmtId="164" fontId="28" fillId="0" borderId="6" xfId="0" applyNumberFormat="1" applyFont="1" applyBorder="1" applyAlignment="1">
      <alignment horizontal="left" wrapText="1"/>
    </xf>
    <xf numFmtId="0" fontId="34" fillId="3" borderId="17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0" fillId="3" borderId="0" xfId="0" applyFont="1" applyFill="1" applyBorder="1" applyAlignment="1">
      <alignment horizontal="left"/>
    </xf>
    <xf numFmtId="14" fontId="27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4" fontId="28" fillId="0" borderId="0" xfId="0" applyNumberFormat="1" applyFont="1" applyBorder="1" applyAlignment="1">
      <alignment horizontal="left" vertical="top" wrapText="1"/>
    </xf>
    <xf numFmtId="0" fontId="27" fillId="0" borderId="0" xfId="0" applyFont="1" applyBorder="1" applyAlignment="1">
      <alignment vertical="center" wrapText="1"/>
    </xf>
    <xf numFmtId="166" fontId="30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center" vertical="center"/>
    </xf>
    <xf numFmtId="165" fontId="18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5" fontId="33" fillId="0" borderId="25" xfId="0" applyNumberFormat="1" applyFont="1" applyBorder="1" applyAlignment="1">
      <alignment horizontal="center" vertical="center"/>
    </xf>
    <xf numFmtId="165" fontId="33" fillId="0" borderId="26" xfId="0" applyNumberFormat="1" applyFont="1" applyBorder="1" applyAlignment="1">
      <alignment horizontal="center" vertical="center"/>
    </xf>
    <xf numFmtId="0" fontId="16" fillId="3" borderId="14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/>
    </xf>
    <xf numFmtId="0" fontId="34" fillId="3" borderId="27" xfId="0" applyFont="1" applyFill="1" applyBorder="1" applyAlignment="1">
      <alignment horizontal="left" vertical="center" wrapText="1"/>
    </xf>
    <xf numFmtId="49" fontId="18" fillId="0" borderId="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20" fontId="16" fillId="0" borderId="0" xfId="0" applyNumberFormat="1" applyFont="1"/>
    <xf numFmtId="0" fontId="16" fillId="0" borderId="0" xfId="0" applyFont="1"/>
    <xf numFmtId="0" fontId="0" fillId="0" borderId="21" xfId="0" applyBorder="1"/>
    <xf numFmtId="0" fontId="0" fillId="0" borderId="6" xfId="0" applyBorder="1"/>
    <xf numFmtId="0" fontId="2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9" fillId="4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41" fillId="3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6" fillId="3" borderId="0" xfId="0" applyFont="1" applyFill="1" applyAlignment="1">
      <alignment horizontal="center" vertical="center" wrapText="1"/>
    </xf>
    <xf numFmtId="0" fontId="0" fillId="0" borderId="21" xfId="0" applyBorder="1"/>
    <xf numFmtId="0" fontId="44" fillId="0" borderId="7" xfId="0" applyFont="1" applyBorder="1" applyAlignment="1">
      <alignment horizontal="center"/>
    </xf>
    <xf numFmtId="0" fontId="35" fillId="3" borderId="17" xfId="0" applyFont="1" applyFill="1" applyBorder="1" applyAlignment="1">
      <alignment horizontal="left" vertical="center" wrapText="1"/>
    </xf>
    <xf numFmtId="164" fontId="28" fillId="0" borderId="16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wrapText="1"/>
    </xf>
    <xf numFmtId="0" fontId="30" fillId="3" borderId="39" xfId="0" applyFont="1" applyFill="1" applyBorder="1" applyAlignment="1">
      <alignment horizontal="left"/>
    </xf>
    <xf numFmtId="14" fontId="27" fillId="0" borderId="39" xfId="0" applyNumberFormat="1" applyFont="1" applyBorder="1" applyAlignment="1">
      <alignment horizontal="center" vertical="center" wrapText="1"/>
    </xf>
    <xf numFmtId="164" fontId="28" fillId="0" borderId="39" xfId="0" applyNumberFormat="1" applyFont="1" applyBorder="1" applyAlignment="1">
      <alignment horizontal="left" vertical="center" wrapText="1"/>
    </xf>
    <xf numFmtId="165" fontId="46" fillId="0" borderId="13" xfId="0" applyNumberFormat="1" applyFont="1" applyBorder="1" applyAlignment="1">
      <alignment horizontal="center" vertical="center"/>
    </xf>
    <xf numFmtId="165" fontId="47" fillId="0" borderId="6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/>
    </xf>
    <xf numFmtId="165" fontId="46" fillId="0" borderId="15" xfId="0" applyNumberFormat="1" applyFont="1" applyBorder="1" applyAlignment="1">
      <alignment horizontal="center" vertical="center"/>
    </xf>
    <xf numFmtId="165" fontId="47" fillId="0" borderId="16" xfId="0" applyNumberFormat="1" applyFont="1" applyBorder="1" applyAlignment="1">
      <alignment horizontal="center" vertical="center"/>
    </xf>
    <xf numFmtId="167" fontId="15" fillId="0" borderId="17" xfId="0" applyNumberFormat="1" applyFont="1" applyBorder="1" applyAlignment="1">
      <alignment horizontal="center" vertical="center"/>
    </xf>
    <xf numFmtId="167" fontId="15" fillId="0" borderId="7" xfId="0" applyNumberFormat="1" applyFont="1" applyBorder="1" applyAlignment="1">
      <alignment horizontal="center" vertical="center"/>
    </xf>
    <xf numFmtId="167" fontId="15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14" fontId="17" fillId="0" borderId="39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left" vertical="center" wrapText="1"/>
    </xf>
    <xf numFmtId="166" fontId="18" fillId="0" borderId="41" xfId="0" applyNumberFormat="1" applyFont="1" applyBorder="1" applyAlignment="1">
      <alignment horizontal="center" vertical="center"/>
    </xf>
    <xf numFmtId="165" fontId="33" fillId="0" borderId="41" xfId="0" applyNumberFormat="1" applyFont="1" applyBorder="1" applyAlignment="1">
      <alignment horizontal="center" vertical="center"/>
    </xf>
    <xf numFmtId="165" fontId="46" fillId="0" borderId="38" xfId="0" applyNumberFormat="1" applyFont="1" applyBorder="1" applyAlignment="1">
      <alignment horizontal="center" vertical="center"/>
    </xf>
    <xf numFmtId="165" fontId="47" fillId="0" borderId="39" xfId="0" applyNumberFormat="1" applyFont="1" applyBorder="1" applyAlignment="1">
      <alignment horizontal="center" vertical="center"/>
    </xf>
    <xf numFmtId="167" fontId="15" fillId="0" borderId="2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16" fillId="3" borderId="27" xfId="0" applyFont="1" applyFill="1" applyBorder="1" applyAlignment="1">
      <alignment horizontal="center" vertical="center" wrapText="1"/>
    </xf>
    <xf numFmtId="0" fontId="30" fillId="0" borderId="39" xfId="0" applyFont="1" applyBorder="1" applyAlignment="1">
      <alignment horizontal="left"/>
    </xf>
    <xf numFmtId="49" fontId="18" fillId="3" borderId="39" xfId="0" applyNumberFormat="1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left" vertical="center" wrapText="1"/>
    </xf>
    <xf numFmtId="165" fontId="8" fillId="0" borderId="40" xfId="0" applyNumberFormat="1" applyFont="1" applyBorder="1" applyAlignment="1">
      <alignment horizontal="center" vertical="center"/>
    </xf>
    <xf numFmtId="165" fontId="33" fillId="0" borderId="45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166" fontId="30" fillId="0" borderId="37" xfId="0" applyNumberFormat="1" applyFont="1" applyBorder="1" applyAlignment="1">
      <alignment horizontal="center" vertical="center"/>
    </xf>
    <xf numFmtId="166" fontId="30" fillId="0" borderId="40" xfId="0" applyNumberFormat="1" applyFont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0" fillId="0" borderId="5" xfId="0" applyBorder="1"/>
    <xf numFmtId="0" fontId="16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45" fillId="2" borderId="22" xfId="0" applyFont="1" applyFill="1" applyBorder="1" applyAlignment="1">
      <alignment horizontal="center" vertical="center" wrapText="1"/>
    </xf>
    <xf numFmtId="0" fontId="45" fillId="2" borderId="23" xfId="0" applyFont="1" applyFill="1" applyBorder="1" applyAlignment="1">
      <alignment horizontal="center" vertical="center" wrapText="1"/>
    </xf>
    <xf numFmtId="0" fontId="45" fillId="2" borderId="24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textRotation="90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4" fillId="2" borderId="8" xfId="0" applyFont="1" applyFill="1" applyBorder="1" applyAlignment="1">
      <alignment horizontal="center" vertical="center" textRotation="90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16" fillId="0" borderId="0" xfId="0" applyFont="1"/>
    <xf numFmtId="0" fontId="41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39" fillId="5" borderId="7" xfId="0" applyFont="1" applyFill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21" xfId="0" applyBorder="1"/>
    <xf numFmtId="14" fontId="40" fillId="0" borderId="6" xfId="0" applyNumberFormat="1" applyFont="1" applyBorder="1" applyAlignment="1">
      <alignment horizontal="center" vertical="center" wrapText="1"/>
    </xf>
    <xf numFmtId="14" fontId="41" fillId="3" borderId="3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11" xfId="0" applyBorder="1"/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0" fillId="0" borderId="9" xfId="0" applyBorder="1"/>
    <xf numFmtId="0" fontId="48" fillId="6" borderId="2" xfId="0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6" fillId="0" borderId="14" xfId="0" applyFont="1" applyBorder="1"/>
    <xf numFmtId="165" fontId="18" fillId="0" borderId="6" xfId="0" applyNumberFormat="1" applyFont="1" applyBorder="1" applyAlignment="1">
      <alignment horizontal="center" vertical="center"/>
    </xf>
    <xf numFmtId="167" fontId="14" fillId="0" borderId="14" xfId="0" applyNumberFormat="1" applyFont="1" applyBorder="1" applyAlignment="1">
      <alignment horizontal="center" vertical="center"/>
    </xf>
    <xf numFmtId="165" fontId="18" fillId="0" borderId="16" xfId="0" applyNumberFormat="1" applyFont="1" applyBorder="1" applyAlignment="1">
      <alignment horizontal="center" vertical="center"/>
    </xf>
    <xf numFmtId="167" fontId="14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359228</xdr:colOff>
      <xdr:row>1</xdr:row>
      <xdr:rowOff>119744</xdr:rowOff>
    </xdr:from>
    <xdr:to>
      <xdr:col>2</xdr:col>
      <xdr:colOff>925286</xdr:colOff>
      <xdr:row>6</xdr:row>
      <xdr:rowOff>123247</xdr:rowOff>
    </xdr:to>
    <xdr:pic>
      <xdr:nvPicPr>
        <xdr:cNvPr id="6" name="Рисунок 5" descr="__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9228" y="119744"/>
          <a:ext cx="1687287" cy="17996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231322</xdr:colOff>
      <xdr:row>3</xdr:row>
      <xdr:rowOff>304885</xdr:rowOff>
    </xdr:from>
    <xdr:to>
      <xdr:col>12</xdr:col>
      <xdr:colOff>1786742</xdr:colOff>
      <xdr:row>6</xdr:row>
      <xdr:rowOff>152113</xdr:rowOff>
    </xdr:to>
    <xdr:pic>
      <xdr:nvPicPr>
        <xdr:cNvPr id="2" name="Рисунок 1" descr="КЦЕС_синий_большой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04747" y="1676485"/>
          <a:ext cx="1555420" cy="1152153"/>
        </a:xfrm>
        <a:prstGeom prst="rect">
          <a:avLst/>
        </a:prstGeom>
      </xdr:spPr>
    </xdr:pic>
    <xdr:clientData/>
  </xdr:twoCellAnchor>
  <xdr:twoCellAnchor editAs="oneCell">
    <xdr:from>
      <xdr:col>0</xdr:col>
      <xdr:colOff>103413</xdr:colOff>
      <xdr:row>1</xdr:row>
      <xdr:rowOff>840923</xdr:rowOff>
    </xdr:from>
    <xdr:to>
      <xdr:col>2</xdr:col>
      <xdr:colOff>1006928</xdr:colOff>
      <xdr:row>6</xdr:row>
      <xdr:rowOff>196827</xdr:rowOff>
    </xdr:to>
    <xdr:pic>
      <xdr:nvPicPr>
        <xdr:cNvPr id="3" name="Рисунок 2" descr="WhatsApp Image 2021-01-27 at 11.32.2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413" y="840923"/>
          <a:ext cx="1989365" cy="2032429"/>
        </a:xfrm>
        <a:prstGeom prst="rect">
          <a:avLst/>
        </a:prstGeom>
      </xdr:spPr>
    </xdr:pic>
    <xdr:clientData/>
  </xdr:twoCellAnchor>
  <xdr:twoCellAnchor editAs="oneCell">
    <xdr:from>
      <xdr:col>2</xdr:col>
      <xdr:colOff>1208314</xdr:colOff>
      <xdr:row>1</xdr:row>
      <xdr:rowOff>944336</xdr:rowOff>
    </xdr:from>
    <xdr:to>
      <xdr:col>3</xdr:col>
      <xdr:colOff>84612</xdr:colOff>
      <xdr:row>4</xdr:row>
      <xdr:rowOff>74649</xdr:rowOff>
    </xdr:to>
    <xdr:pic>
      <xdr:nvPicPr>
        <xdr:cNvPr id="4" name="Рисунок 3" descr="WhatsApp Image 2021-01-22 at 14.44.2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94164" y="944336"/>
          <a:ext cx="2429123" cy="940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231322</xdr:colOff>
      <xdr:row>3</xdr:row>
      <xdr:rowOff>304885</xdr:rowOff>
    </xdr:from>
    <xdr:to>
      <xdr:col>12</xdr:col>
      <xdr:colOff>1786742</xdr:colOff>
      <xdr:row>6</xdr:row>
      <xdr:rowOff>152113</xdr:rowOff>
    </xdr:to>
    <xdr:pic>
      <xdr:nvPicPr>
        <xdr:cNvPr id="12" name="Рисунок 11" descr="КЦЕС_синий_большой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219715" y="1679206"/>
          <a:ext cx="1555420" cy="1153514"/>
        </a:xfrm>
        <a:prstGeom prst="rect">
          <a:avLst/>
        </a:prstGeom>
      </xdr:spPr>
    </xdr:pic>
    <xdr:clientData/>
  </xdr:twoCellAnchor>
  <xdr:twoCellAnchor editAs="oneCell">
    <xdr:from>
      <xdr:col>0</xdr:col>
      <xdr:colOff>103413</xdr:colOff>
      <xdr:row>1</xdr:row>
      <xdr:rowOff>840923</xdr:rowOff>
    </xdr:from>
    <xdr:to>
      <xdr:col>2</xdr:col>
      <xdr:colOff>1006928</xdr:colOff>
      <xdr:row>6</xdr:row>
      <xdr:rowOff>196827</xdr:rowOff>
    </xdr:to>
    <xdr:pic>
      <xdr:nvPicPr>
        <xdr:cNvPr id="6" name="Рисунок 5" descr="WhatsApp Image 2021-01-27 at 11.32.24.jpe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413" y="840923"/>
          <a:ext cx="1992086" cy="2036511"/>
        </a:xfrm>
        <a:prstGeom prst="rect">
          <a:avLst/>
        </a:prstGeom>
      </xdr:spPr>
    </xdr:pic>
    <xdr:clientData/>
  </xdr:twoCellAnchor>
  <xdr:twoCellAnchor editAs="oneCell">
    <xdr:from>
      <xdr:col>2</xdr:col>
      <xdr:colOff>1208314</xdr:colOff>
      <xdr:row>1</xdr:row>
      <xdr:rowOff>944336</xdr:rowOff>
    </xdr:from>
    <xdr:to>
      <xdr:col>3</xdr:col>
      <xdr:colOff>84612</xdr:colOff>
      <xdr:row>4</xdr:row>
      <xdr:rowOff>74649</xdr:rowOff>
    </xdr:to>
    <xdr:pic>
      <xdr:nvPicPr>
        <xdr:cNvPr id="10" name="Рисунок 9" descr="WhatsApp Image 2021-01-22 at 14.44.27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96885" y="944336"/>
          <a:ext cx="2427763" cy="94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view="pageBreakPreview" topLeftCell="A33" zoomScale="55" zoomScaleSheetLayoutView="55" workbookViewId="0">
      <selection activeCell="K37" sqref="K37"/>
    </sheetView>
  </sheetViews>
  <sheetFormatPr defaultRowHeight="14.4"/>
  <cols>
    <col min="1" max="1" width="7.88671875" customWidth="1"/>
    <col min="2" max="2" width="8.44140625" customWidth="1"/>
    <col min="3" max="3" width="47.88671875" customWidth="1"/>
    <col min="4" max="4" width="12.33203125" customWidth="1"/>
    <col min="5" max="5" width="5.44140625" customWidth="1"/>
    <col min="6" max="6" width="46.21875" customWidth="1"/>
    <col min="7" max="7" width="53.88671875" customWidth="1"/>
    <col min="8" max="10" width="13" hidden="1" customWidth="1"/>
    <col min="11" max="11" width="12.88671875" customWidth="1"/>
    <col min="12" max="12" width="11.6640625" customWidth="1"/>
    <col min="13" max="13" width="11" customWidth="1"/>
    <col min="14" max="14" width="6.44140625" style="14" customWidth="1"/>
    <col min="15" max="15" width="9.33203125" customWidth="1"/>
    <col min="16" max="16" width="13.6640625" customWidth="1"/>
    <col min="17" max="17" width="11.88671875" customWidth="1"/>
    <col min="18" max="18" width="12" customWidth="1"/>
    <col min="19" max="19" width="12.33203125" customWidth="1"/>
    <col min="21" max="21" width="13.5546875" customWidth="1"/>
    <col min="22" max="22" width="16.88671875" customWidth="1"/>
    <col min="23" max="23" width="11.6640625" customWidth="1"/>
    <col min="25" max="25" width="17.88671875" style="21" customWidth="1"/>
  </cols>
  <sheetData>
    <row r="1" spans="1:25" ht="3.75" hidden="1" customHeight="1"/>
    <row r="2" spans="1:25" ht="49.5" customHeight="1">
      <c r="A2" s="334" t="s">
        <v>241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6"/>
    </row>
    <row r="3" spans="1:25" ht="27.6" customHeight="1">
      <c r="A3" s="337" t="s">
        <v>238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8"/>
      <c r="Q3" s="58"/>
      <c r="R3" s="58"/>
      <c r="Y3"/>
    </row>
    <row r="4" spans="1:25" ht="26.25" customHeight="1">
      <c r="A4" s="214" t="s">
        <v>239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58"/>
      <c r="R4" s="58"/>
      <c r="Y4"/>
    </row>
    <row r="5" spans="1:25" ht="21.6" customHeight="1">
      <c r="A5" s="21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6"/>
      <c r="Q5" s="58"/>
      <c r="R5" s="58"/>
      <c r="Y5"/>
    </row>
    <row r="6" spans="1:25" ht="18">
      <c r="A6" s="220" t="s">
        <v>135</v>
      </c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  <c r="Q6" s="116"/>
      <c r="R6" s="116"/>
      <c r="S6" s="116"/>
      <c r="T6" s="116"/>
      <c r="U6" s="116"/>
      <c r="V6" s="116"/>
      <c r="W6" s="116"/>
    </row>
    <row r="7" spans="1:25" ht="18.75" customHeight="1">
      <c r="A7" s="224" t="s">
        <v>240</v>
      </c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7"/>
      <c r="Q7" s="116"/>
      <c r="R7" s="116"/>
      <c r="S7" s="116"/>
      <c r="T7" s="116"/>
      <c r="U7" s="116"/>
      <c r="V7" s="116"/>
      <c r="W7" s="116"/>
    </row>
    <row r="8" spans="1:25" ht="7.2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3"/>
      <c r="O8" s="1"/>
      <c r="P8" s="1"/>
      <c r="Q8" s="116"/>
      <c r="R8" s="116"/>
      <c r="S8" s="116"/>
      <c r="T8" s="116"/>
      <c r="U8" s="116"/>
      <c r="V8" s="116"/>
      <c r="W8" s="116"/>
    </row>
    <row r="9" spans="1:25" ht="15.75" customHeight="1">
      <c r="A9" s="9" t="s">
        <v>138</v>
      </c>
      <c r="B9" s="2"/>
      <c r="C9" s="12"/>
      <c r="D9" s="2"/>
      <c r="F9" s="34"/>
      <c r="G9" s="34"/>
      <c r="H9" s="73"/>
      <c r="I9" s="20"/>
      <c r="J9" s="20"/>
      <c r="K9" s="20"/>
      <c r="L9" s="34" t="s">
        <v>12</v>
      </c>
      <c r="M9" s="4"/>
      <c r="O9" s="73">
        <v>30</v>
      </c>
      <c r="P9" s="20" t="s">
        <v>162</v>
      </c>
      <c r="Q9" s="117"/>
      <c r="R9" s="117"/>
      <c r="S9" s="117"/>
      <c r="T9" s="117"/>
      <c r="U9" s="117"/>
      <c r="V9" s="117"/>
      <c r="W9" s="117"/>
    </row>
    <row r="10" spans="1:25" ht="15.75" customHeight="1" thickBot="1">
      <c r="A10" s="2"/>
      <c r="B10" s="2"/>
      <c r="D10" s="2"/>
      <c r="F10" s="9"/>
      <c r="G10" s="9"/>
      <c r="H10" s="3"/>
      <c r="I10" s="20"/>
      <c r="J10" s="20"/>
      <c r="K10" s="20"/>
      <c r="L10" s="9"/>
      <c r="M10" s="2"/>
      <c r="O10" s="3"/>
      <c r="P10" s="20"/>
      <c r="Q10" s="116"/>
      <c r="R10" s="116"/>
      <c r="S10" s="116"/>
      <c r="T10" s="116"/>
      <c r="U10" s="116"/>
      <c r="V10" s="116"/>
      <c r="W10" s="116"/>
    </row>
    <row r="11" spans="1:25" ht="15" customHeight="1">
      <c r="A11" s="237" t="s">
        <v>1</v>
      </c>
      <c r="B11" s="239" t="s">
        <v>15</v>
      </c>
      <c r="C11" s="241" t="s">
        <v>22</v>
      </c>
      <c r="D11" s="239" t="s">
        <v>16</v>
      </c>
      <c r="E11" s="239" t="s">
        <v>23</v>
      </c>
      <c r="F11" s="241" t="s">
        <v>5</v>
      </c>
      <c r="G11" s="244" t="s">
        <v>17</v>
      </c>
      <c r="H11" s="293" t="s">
        <v>19</v>
      </c>
      <c r="I11" s="295" t="s">
        <v>21</v>
      </c>
      <c r="J11" s="299" t="s">
        <v>20</v>
      </c>
      <c r="K11" s="256" t="s">
        <v>139</v>
      </c>
      <c r="L11" s="257"/>
      <c r="M11" s="258"/>
      <c r="N11" s="274" t="s">
        <v>0</v>
      </c>
      <c r="O11" s="241"/>
      <c r="P11" s="270" t="s">
        <v>18</v>
      </c>
      <c r="Q11" s="118"/>
      <c r="R11" s="118"/>
      <c r="S11" s="118"/>
      <c r="T11" s="118"/>
      <c r="U11" s="118"/>
      <c r="V11" s="118"/>
      <c r="W11" s="118"/>
    </row>
    <row r="12" spans="1:25" ht="30" customHeight="1" thickBot="1">
      <c r="A12" s="238"/>
      <c r="B12" s="240"/>
      <c r="C12" s="242"/>
      <c r="D12" s="240"/>
      <c r="E12" s="243"/>
      <c r="F12" s="242"/>
      <c r="G12" s="245"/>
      <c r="H12" s="297"/>
      <c r="I12" s="298"/>
      <c r="J12" s="300"/>
      <c r="K12" s="234" t="s">
        <v>253</v>
      </c>
      <c r="L12" s="235"/>
      <c r="M12" s="236"/>
      <c r="N12" s="275"/>
      <c r="O12" s="242"/>
      <c r="P12" s="271"/>
      <c r="Q12" s="119"/>
      <c r="R12" s="119"/>
      <c r="S12" s="119"/>
      <c r="T12" s="119"/>
      <c r="U12" s="119"/>
      <c r="V12" s="119"/>
      <c r="W12" s="119"/>
    </row>
    <row r="13" spans="1:25" ht="38.4" customHeight="1">
      <c r="A13" s="238"/>
      <c r="B13" s="240"/>
      <c r="C13" s="242"/>
      <c r="D13" s="240"/>
      <c r="E13" s="243"/>
      <c r="F13" s="242"/>
      <c r="G13" s="245"/>
      <c r="H13" s="297"/>
      <c r="I13" s="298"/>
      <c r="J13" s="300"/>
      <c r="K13" s="212" t="s">
        <v>140</v>
      </c>
      <c r="L13" s="211" t="s">
        <v>141</v>
      </c>
      <c r="M13" s="213" t="s">
        <v>2</v>
      </c>
      <c r="N13" s="276"/>
      <c r="O13" s="277"/>
      <c r="P13" s="271"/>
      <c r="Q13" s="125" t="s">
        <v>110</v>
      </c>
      <c r="R13" s="122" t="s">
        <v>111</v>
      </c>
      <c r="S13" s="112" t="s">
        <v>112</v>
      </c>
      <c r="T13" s="112" t="s">
        <v>9</v>
      </c>
      <c r="U13" s="112" t="s">
        <v>8</v>
      </c>
      <c r="V13" s="112" t="s">
        <v>10</v>
      </c>
      <c r="W13" s="113" t="s">
        <v>113</v>
      </c>
    </row>
    <row r="14" spans="1:25" s="168" customFormat="1" ht="20.100000000000001" customHeight="1">
      <c r="A14" s="55">
        <v>1</v>
      </c>
      <c r="B14" s="51">
        <v>6</v>
      </c>
      <c r="C14" s="57" t="s">
        <v>254</v>
      </c>
      <c r="D14" s="50">
        <v>27443</v>
      </c>
      <c r="E14" s="31" t="s">
        <v>13</v>
      </c>
      <c r="F14" s="70" t="s">
        <v>145</v>
      </c>
      <c r="G14" s="88" t="s">
        <v>115</v>
      </c>
      <c r="H14" s="205">
        <v>0.12847222222222199</v>
      </c>
      <c r="I14" s="52">
        <v>0.56597222222222199</v>
      </c>
      <c r="J14" s="72"/>
      <c r="K14" s="54">
        <v>5.8229166666666665E-2</v>
      </c>
      <c r="L14" s="340">
        <f>K14-$K$14</f>
        <v>0</v>
      </c>
      <c r="M14" s="341">
        <f>$O$9*1000/(K14*24000)</f>
        <v>21.466905187835419</v>
      </c>
      <c r="N14" s="43">
        <v>1</v>
      </c>
      <c r="O14" s="42"/>
      <c r="P14" s="127"/>
      <c r="Q14" s="114"/>
      <c r="R14" s="114"/>
      <c r="S14" s="114"/>
      <c r="T14" s="114"/>
      <c r="U14" s="114" t="s">
        <v>109</v>
      </c>
      <c r="V14" s="114"/>
      <c r="W14" s="115"/>
    </row>
    <row r="15" spans="1:25" s="168" customFormat="1" ht="20.100000000000001" customHeight="1">
      <c r="A15" s="55">
        <v>2</v>
      </c>
      <c r="B15" s="51">
        <v>5</v>
      </c>
      <c r="C15" s="57" t="s">
        <v>255</v>
      </c>
      <c r="D15" s="50">
        <v>24590</v>
      </c>
      <c r="E15" s="31"/>
      <c r="F15" s="70" t="s">
        <v>249</v>
      </c>
      <c r="G15" s="88" t="s">
        <v>78</v>
      </c>
      <c r="H15" s="205">
        <v>0.12777777777777799</v>
      </c>
      <c r="I15" s="52">
        <v>0.56527777777777799</v>
      </c>
      <c r="J15" s="72"/>
      <c r="K15" s="54">
        <v>6.2928240740740743E-2</v>
      </c>
      <c r="L15" s="340">
        <f>K15-$K$14</f>
        <v>4.6990740740740777E-3</v>
      </c>
      <c r="M15" s="341">
        <f>$O$9*1000/(K15*24000)</f>
        <v>19.863895530623505</v>
      </c>
      <c r="N15" s="43">
        <v>2</v>
      </c>
      <c r="O15" s="42"/>
      <c r="P15" s="56"/>
      <c r="Q15" s="32"/>
      <c r="R15" s="32"/>
      <c r="S15" s="114"/>
      <c r="T15" s="32"/>
      <c r="U15" s="114" t="s">
        <v>109</v>
      </c>
      <c r="V15" s="32"/>
      <c r="W15" s="339"/>
    </row>
    <row r="16" spans="1:25" s="168" customFormat="1" ht="20.100000000000001" customHeight="1">
      <c r="A16" s="55">
        <v>3</v>
      </c>
      <c r="B16" s="51">
        <v>9</v>
      </c>
      <c r="C16" s="57" t="s">
        <v>77</v>
      </c>
      <c r="D16" s="50">
        <v>36665</v>
      </c>
      <c r="E16" s="31" t="s">
        <v>13</v>
      </c>
      <c r="F16" s="70" t="s">
        <v>250</v>
      </c>
      <c r="G16" s="88" t="s">
        <v>115</v>
      </c>
      <c r="H16" s="205">
        <v>0.132638888888889</v>
      </c>
      <c r="I16" s="52">
        <v>0.57013888888888897</v>
      </c>
      <c r="J16" s="72"/>
      <c r="K16" s="54">
        <v>6.8391203703703704E-2</v>
      </c>
      <c r="L16" s="340">
        <f>K16-$K$14</f>
        <v>1.0162037037037039E-2</v>
      </c>
      <c r="M16" s="341">
        <f>$O$9*1000/(K16*24000)</f>
        <v>18.277204264680996</v>
      </c>
      <c r="N16" s="43">
        <v>3</v>
      </c>
      <c r="O16" s="42"/>
      <c r="P16" s="56"/>
      <c r="Q16" s="32"/>
      <c r="R16" s="32"/>
      <c r="S16" s="32"/>
      <c r="T16" s="32"/>
      <c r="U16" s="114" t="s">
        <v>109</v>
      </c>
      <c r="V16" s="32"/>
      <c r="W16" s="114" t="s">
        <v>114</v>
      </c>
    </row>
    <row r="17" spans="1:27" s="168" customFormat="1" ht="20.100000000000001" customHeight="1">
      <c r="A17" s="55">
        <v>4</v>
      </c>
      <c r="B17" s="51">
        <v>3</v>
      </c>
      <c r="C17" s="57" t="s">
        <v>256</v>
      </c>
      <c r="D17" s="50">
        <v>35304</v>
      </c>
      <c r="E17" s="31"/>
      <c r="F17" s="70" t="s">
        <v>257</v>
      </c>
      <c r="G17" s="88" t="s">
        <v>78</v>
      </c>
      <c r="H17" s="205">
        <v>0.12638888888888888</v>
      </c>
      <c r="I17" s="52">
        <v>0.56388888888888888</v>
      </c>
      <c r="J17" s="72"/>
      <c r="K17" s="54">
        <v>7.662037037037038E-2</v>
      </c>
      <c r="L17" s="340">
        <f>K17-$K$14</f>
        <v>1.8391203703703715E-2</v>
      </c>
      <c r="M17" s="341">
        <f>$O$9*1000/(K17*24000)</f>
        <v>16.314199395770391</v>
      </c>
      <c r="N17" s="43">
        <v>4</v>
      </c>
      <c r="O17" s="42"/>
      <c r="P17" s="56"/>
      <c r="Q17" s="126" t="s">
        <v>114</v>
      </c>
      <c r="R17" s="114" t="s">
        <v>114</v>
      </c>
      <c r="S17" s="114" t="s">
        <v>114</v>
      </c>
      <c r="T17" s="114" t="s">
        <v>114</v>
      </c>
      <c r="U17" s="114" t="s">
        <v>109</v>
      </c>
      <c r="V17" s="114" t="s">
        <v>114</v>
      </c>
      <c r="W17" s="114" t="s">
        <v>114</v>
      </c>
    </row>
    <row r="18" spans="1:27" s="168" customFormat="1" ht="20.100000000000001" customHeight="1">
      <c r="A18" s="55">
        <v>5</v>
      </c>
      <c r="B18" s="51">
        <v>1</v>
      </c>
      <c r="C18" s="57" t="s">
        <v>242</v>
      </c>
      <c r="D18" s="50"/>
      <c r="E18" s="31"/>
      <c r="F18" s="70" t="s">
        <v>247</v>
      </c>
      <c r="G18" s="88" t="s">
        <v>245</v>
      </c>
      <c r="H18" s="205">
        <v>0.12986111111111101</v>
      </c>
      <c r="I18" s="52">
        <v>0.56736111111111098</v>
      </c>
      <c r="J18" s="72"/>
      <c r="K18" s="54">
        <v>8.5729166666666676E-2</v>
      </c>
      <c r="L18" s="340">
        <f>K18-$K$14</f>
        <v>2.7500000000000011E-2</v>
      </c>
      <c r="M18" s="341">
        <f>$O$9*1000/(K18*24000)</f>
        <v>14.580801944106925</v>
      </c>
      <c r="N18" s="43">
        <v>5</v>
      </c>
      <c r="O18" s="42"/>
      <c r="P18" s="56"/>
      <c r="Q18" s="126" t="s">
        <v>114</v>
      </c>
      <c r="R18" s="114" t="s">
        <v>114</v>
      </c>
      <c r="S18" s="114" t="s">
        <v>114</v>
      </c>
      <c r="T18" s="114" t="s">
        <v>114</v>
      </c>
      <c r="U18" s="114" t="s">
        <v>109</v>
      </c>
      <c r="V18" s="114" t="s">
        <v>114</v>
      </c>
      <c r="W18" s="114" t="s">
        <v>114</v>
      </c>
    </row>
    <row r="19" spans="1:27" s="168" customFormat="1" ht="20.100000000000001" customHeight="1">
      <c r="A19" s="55">
        <v>6</v>
      </c>
      <c r="B19" s="51">
        <v>8</v>
      </c>
      <c r="C19" s="69" t="s">
        <v>244</v>
      </c>
      <c r="D19" s="66"/>
      <c r="E19" s="31"/>
      <c r="F19" s="70" t="s">
        <v>251</v>
      </c>
      <c r="G19" s="88" t="s">
        <v>115</v>
      </c>
      <c r="H19" s="205">
        <v>0.13125000000000001</v>
      </c>
      <c r="I19" s="52">
        <v>0.56874999999999998</v>
      </c>
      <c r="J19" s="72"/>
      <c r="K19" s="54">
        <v>8.7152777777777787E-2</v>
      </c>
      <c r="L19" s="340">
        <f>K19-$K$14</f>
        <v>2.8923611111111122E-2</v>
      </c>
      <c r="M19" s="341">
        <f>$O$9*1000/(K19*24000)</f>
        <v>14.342629482071711</v>
      </c>
      <c r="N19" s="43">
        <v>6</v>
      </c>
      <c r="O19" s="42"/>
      <c r="P19" s="128"/>
      <c r="Q19" s="32"/>
      <c r="R19" s="32"/>
      <c r="S19" s="32"/>
      <c r="T19" s="32"/>
      <c r="U19" s="114" t="s">
        <v>109</v>
      </c>
      <c r="V19" s="32"/>
      <c r="W19" s="115" t="s">
        <v>114</v>
      </c>
    </row>
    <row r="20" spans="1:27" s="168" customFormat="1" ht="20.100000000000001" customHeight="1">
      <c r="A20" s="55">
        <v>7</v>
      </c>
      <c r="B20" s="51">
        <v>7</v>
      </c>
      <c r="C20" s="57" t="s">
        <v>258</v>
      </c>
      <c r="D20" s="50">
        <v>31230</v>
      </c>
      <c r="E20" s="31"/>
      <c r="F20" s="49" t="s">
        <v>252</v>
      </c>
      <c r="G20" s="88" t="s">
        <v>150</v>
      </c>
      <c r="H20" s="205">
        <v>0.12569444444444444</v>
      </c>
      <c r="I20" s="52">
        <v>0.56319444444444444</v>
      </c>
      <c r="J20" s="72"/>
      <c r="K20" s="54">
        <v>8.7534722222222208E-2</v>
      </c>
      <c r="L20" s="340">
        <f>K20-$K$14</f>
        <v>2.9305555555555543E-2</v>
      </c>
      <c r="M20" s="341">
        <f>$O$9*1000/(K20*24000)</f>
        <v>14.280047600158669</v>
      </c>
      <c r="N20" s="43">
        <v>7</v>
      </c>
      <c r="O20" s="42"/>
      <c r="P20" s="127"/>
      <c r="Q20" s="114" t="s">
        <v>114</v>
      </c>
      <c r="R20" s="114" t="s">
        <v>114</v>
      </c>
      <c r="S20" s="114" t="s">
        <v>114</v>
      </c>
      <c r="T20" s="114" t="s">
        <v>114</v>
      </c>
      <c r="U20" s="114" t="s">
        <v>109</v>
      </c>
      <c r="V20" s="114" t="s">
        <v>114</v>
      </c>
      <c r="W20" s="115" t="s">
        <v>114</v>
      </c>
    </row>
    <row r="21" spans="1:27" s="168" customFormat="1" ht="20.100000000000001" customHeight="1">
      <c r="A21" s="55">
        <v>8</v>
      </c>
      <c r="B21" s="51">
        <v>2</v>
      </c>
      <c r="C21" s="57" t="s">
        <v>243</v>
      </c>
      <c r="D21" s="50"/>
      <c r="E21" s="31"/>
      <c r="F21" s="70" t="s">
        <v>246</v>
      </c>
      <c r="G21" s="88" t="s">
        <v>245</v>
      </c>
      <c r="H21" s="205">
        <v>0.12916666666666701</v>
      </c>
      <c r="I21" s="52">
        <v>0.56666666666666698</v>
      </c>
      <c r="J21" s="72"/>
      <c r="K21" s="54">
        <v>9.1666666666666674E-2</v>
      </c>
      <c r="L21" s="340">
        <f>K21-$K$14</f>
        <v>3.3437500000000009E-2</v>
      </c>
      <c r="M21" s="341">
        <f>$O$9*1000/(K21*24000)</f>
        <v>13.636363636363637</v>
      </c>
      <c r="N21" s="43">
        <v>8</v>
      </c>
      <c r="O21" s="42"/>
      <c r="P21" s="56"/>
      <c r="Q21" s="126" t="s">
        <v>114</v>
      </c>
      <c r="R21" s="114" t="s">
        <v>114</v>
      </c>
      <c r="S21" s="114" t="s">
        <v>114</v>
      </c>
      <c r="T21" s="114" t="s">
        <v>114</v>
      </c>
      <c r="U21" s="114" t="s">
        <v>109</v>
      </c>
      <c r="V21" s="114" t="s">
        <v>114</v>
      </c>
      <c r="W21" s="171" t="s">
        <v>114</v>
      </c>
    </row>
    <row r="22" spans="1:27" s="168" customFormat="1" ht="20.100000000000001" customHeight="1" thickBot="1">
      <c r="A22" s="59">
        <v>9</v>
      </c>
      <c r="B22" s="60">
        <v>4</v>
      </c>
      <c r="C22" s="129" t="s">
        <v>259</v>
      </c>
      <c r="D22" s="87">
        <v>22494</v>
      </c>
      <c r="E22" s="61"/>
      <c r="F22" s="130" t="s">
        <v>248</v>
      </c>
      <c r="G22" s="89" t="s">
        <v>260</v>
      </c>
      <c r="H22" s="205">
        <v>0.13055555555555601</v>
      </c>
      <c r="I22" s="52">
        <v>0.56805555555555598</v>
      </c>
      <c r="J22" s="72"/>
      <c r="K22" s="63">
        <v>9.3564814814814823E-2</v>
      </c>
      <c r="L22" s="342">
        <f>K22-$K$14</f>
        <v>3.5335648148148158E-2</v>
      </c>
      <c r="M22" s="343">
        <f>$O$9*1000/(K22*24000)</f>
        <v>13.359722909450767</v>
      </c>
      <c r="N22" s="41">
        <v>9</v>
      </c>
      <c r="O22" s="64"/>
      <c r="P22" s="65"/>
      <c r="Q22" s="33"/>
      <c r="R22" s="32"/>
      <c r="S22" s="32"/>
      <c r="T22" s="32"/>
      <c r="U22" s="114" t="s">
        <v>109</v>
      </c>
      <c r="V22" s="32"/>
      <c r="W22" s="171" t="s">
        <v>114</v>
      </c>
    </row>
    <row r="23" spans="1:27" ht="4.2" customHeight="1">
      <c r="A23" s="23"/>
      <c r="B23" s="37"/>
      <c r="C23" s="46"/>
      <c r="D23" s="27"/>
      <c r="E23" s="26"/>
      <c r="F23" s="47"/>
      <c r="G23" s="25"/>
      <c r="H23" s="38"/>
      <c r="I23" s="38"/>
      <c r="J23" s="38"/>
      <c r="K23" s="44"/>
      <c r="L23" s="39"/>
      <c r="M23" s="40"/>
      <c r="N23" s="24"/>
      <c r="O23" s="45"/>
      <c r="P23" s="48"/>
      <c r="Q23" s="168"/>
      <c r="R23" s="168"/>
      <c r="S23" s="168"/>
      <c r="T23" s="168"/>
      <c r="U23" s="168"/>
      <c r="V23" s="168"/>
      <c r="W23" s="168"/>
      <c r="X23" s="21"/>
      <c r="Z23" s="21"/>
      <c r="AA23" s="21"/>
    </row>
    <row r="24" spans="1:27" ht="15" customHeight="1">
      <c r="A24" s="9" t="s">
        <v>271</v>
      </c>
      <c r="B24" s="6"/>
      <c r="C24" s="7"/>
      <c r="D24" s="15"/>
      <c r="E24" s="11"/>
      <c r="F24" s="16"/>
      <c r="G24" s="34"/>
      <c r="H24" s="73"/>
      <c r="I24" s="20"/>
      <c r="J24" s="16"/>
      <c r="K24" s="17"/>
      <c r="L24" s="34" t="s">
        <v>12</v>
      </c>
      <c r="M24" s="4"/>
      <c r="O24" s="73">
        <v>10</v>
      </c>
      <c r="P24" s="20" t="s">
        <v>162</v>
      </c>
      <c r="Q24" s="117"/>
      <c r="R24" s="117"/>
      <c r="S24" s="117"/>
      <c r="T24" s="117"/>
      <c r="U24" s="117"/>
      <c r="V24" s="117"/>
      <c r="W24" s="117"/>
    </row>
    <row r="25" spans="1:27" ht="9.6" customHeight="1" thickBot="1">
      <c r="A25" s="5"/>
      <c r="B25" s="6"/>
      <c r="C25" s="7"/>
      <c r="D25" s="15"/>
      <c r="E25" s="11"/>
      <c r="F25" s="16"/>
      <c r="G25" s="9"/>
      <c r="H25" s="3"/>
      <c r="I25" s="20"/>
      <c r="J25" s="16"/>
      <c r="K25" s="17"/>
      <c r="L25" s="9"/>
      <c r="M25" s="2"/>
      <c r="O25" s="3"/>
      <c r="P25" s="20"/>
    </row>
    <row r="26" spans="1:27" ht="15" customHeight="1">
      <c r="A26" s="287" t="s">
        <v>1</v>
      </c>
      <c r="B26" s="290" t="s">
        <v>15</v>
      </c>
      <c r="C26" s="278" t="s">
        <v>22</v>
      </c>
      <c r="D26" s="290" t="s">
        <v>16</v>
      </c>
      <c r="E26" s="290" t="s">
        <v>23</v>
      </c>
      <c r="F26" s="278" t="s">
        <v>5</v>
      </c>
      <c r="G26" s="231" t="s">
        <v>17</v>
      </c>
      <c r="H26" s="281" t="s">
        <v>19</v>
      </c>
      <c r="I26" s="284" t="s">
        <v>21</v>
      </c>
      <c r="J26" s="284" t="s">
        <v>20</v>
      </c>
      <c r="K26" s="256" t="s">
        <v>139</v>
      </c>
      <c r="L26" s="257"/>
      <c r="M26" s="258"/>
      <c r="N26" s="259" t="s">
        <v>0</v>
      </c>
      <c r="O26" s="278"/>
      <c r="P26" s="231" t="s">
        <v>18</v>
      </c>
    </row>
    <row r="27" spans="1:27" ht="39.6" customHeight="1">
      <c r="A27" s="288"/>
      <c r="B27" s="291"/>
      <c r="C27" s="279"/>
      <c r="D27" s="291"/>
      <c r="E27" s="291"/>
      <c r="F27" s="279"/>
      <c r="G27" s="232"/>
      <c r="H27" s="282"/>
      <c r="I27" s="285"/>
      <c r="J27" s="285"/>
      <c r="K27" s="234" t="s">
        <v>276</v>
      </c>
      <c r="L27" s="235"/>
      <c r="M27" s="236"/>
      <c r="N27" s="260"/>
      <c r="O27" s="279"/>
      <c r="P27" s="232"/>
      <c r="Q27" s="116"/>
      <c r="R27" s="116"/>
      <c r="S27" s="116"/>
      <c r="T27" s="116"/>
      <c r="U27" s="116"/>
      <c r="V27" s="116"/>
      <c r="W27" s="116"/>
    </row>
    <row r="28" spans="1:27" ht="36.75" customHeight="1">
      <c r="A28" s="289"/>
      <c r="B28" s="292"/>
      <c r="C28" s="280"/>
      <c r="D28" s="292"/>
      <c r="E28" s="292"/>
      <c r="F28" s="280"/>
      <c r="G28" s="233"/>
      <c r="H28" s="283"/>
      <c r="I28" s="286"/>
      <c r="J28" s="286"/>
      <c r="K28" s="212" t="s">
        <v>140</v>
      </c>
      <c r="L28" s="211" t="s">
        <v>141</v>
      </c>
      <c r="M28" s="213" t="s">
        <v>2</v>
      </c>
      <c r="N28" s="261"/>
      <c r="O28" s="280"/>
      <c r="P28" s="233"/>
      <c r="Q28" s="133" t="s">
        <v>110</v>
      </c>
      <c r="R28" s="121" t="s">
        <v>111</v>
      </c>
      <c r="S28" s="120" t="s">
        <v>112</v>
      </c>
      <c r="T28" s="120" t="s">
        <v>9</v>
      </c>
      <c r="U28" s="120" t="s">
        <v>8</v>
      </c>
      <c r="V28" s="120" t="s">
        <v>10</v>
      </c>
      <c r="W28" s="117"/>
    </row>
    <row r="29" spans="1:27" s="168" customFormat="1" ht="20.100000000000001" customHeight="1">
      <c r="A29" s="78">
        <v>1</v>
      </c>
      <c r="B29" s="51">
        <v>12</v>
      </c>
      <c r="C29" s="69" t="s">
        <v>50</v>
      </c>
      <c r="D29" s="50">
        <v>38647</v>
      </c>
      <c r="E29" s="31" t="s">
        <v>3</v>
      </c>
      <c r="F29" s="104" t="s">
        <v>273</v>
      </c>
      <c r="G29" s="88" t="s">
        <v>192</v>
      </c>
      <c r="H29" s="35">
        <v>2.36111111111111E-2</v>
      </c>
      <c r="I29" s="52">
        <v>0.46111111111111103</v>
      </c>
      <c r="J29" s="54"/>
      <c r="K29" s="54">
        <v>3.6261574074074078E-2</v>
      </c>
      <c r="L29" s="340">
        <f>K29-$K$29</f>
        <v>0</v>
      </c>
      <c r="M29" s="341">
        <f>$O$24*1000/(K29*24000)</f>
        <v>11.490584104691989</v>
      </c>
      <c r="N29" s="43">
        <v>1</v>
      </c>
      <c r="O29" s="42"/>
      <c r="P29" s="53"/>
      <c r="Q29" s="33"/>
      <c r="R29" s="32"/>
      <c r="S29" s="32"/>
      <c r="T29" s="32"/>
      <c r="U29" s="32"/>
      <c r="V29" s="32"/>
    </row>
    <row r="30" spans="1:27" s="168" customFormat="1" ht="20.100000000000001" customHeight="1" thickBot="1">
      <c r="A30" s="77">
        <v>2</v>
      </c>
      <c r="B30" s="60">
        <v>11</v>
      </c>
      <c r="C30" s="129" t="s">
        <v>49</v>
      </c>
      <c r="D30" s="87">
        <v>39544</v>
      </c>
      <c r="E30" s="61"/>
      <c r="F30" s="110" t="s">
        <v>272</v>
      </c>
      <c r="G30" s="89" t="s">
        <v>274</v>
      </c>
      <c r="H30" s="36">
        <v>2.6388888888888889E-2</v>
      </c>
      <c r="I30" s="62">
        <v>0.46388888888888885</v>
      </c>
      <c r="J30" s="63"/>
      <c r="K30" s="63">
        <v>3.6469907407407402E-2</v>
      </c>
      <c r="L30" s="342">
        <f>K30-$K$29</f>
        <v>2.0833333333332427E-4</v>
      </c>
      <c r="M30" s="343">
        <f>$O$24*1000/(K30*24000)</f>
        <v>11.424944462075533</v>
      </c>
      <c r="N30" s="41">
        <v>2</v>
      </c>
      <c r="O30" s="64"/>
      <c r="P30" s="132"/>
      <c r="Q30" s="126"/>
      <c r="R30" s="114"/>
      <c r="S30" s="114"/>
      <c r="T30" s="114"/>
      <c r="U30" s="114"/>
      <c r="V30" s="114"/>
    </row>
    <row r="31" spans="1:27" ht="9" customHeight="1">
      <c r="A31" s="5"/>
      <c r="B31" s="6"/>
      <c r="C31" s="7"/>
      <c r="D31" s="15"/>
      <c r="E31" s="11"/>
      <c r="F31" s="16"/>
      <c r="G31" s="29"/>
      <c r="H31" s="16"/>
      <c r="I31" s="16"/>
      <c r="J31" s="16"/>
      <c r="K31" s="17"/>
      <c r="L31" s="18"/>
      <c r="M31" s="8"/>
      <c r="N31" s="10"/>
      <c r="O31" s="30"/>
      <c r="P31" s="169"/>
    </row>
    <row r="32" spans="1:27" ht="15" customHeight="1">
      <c r="A32" s="9" t="s">
        <v>262</v>
      </c>
      <c r="B32" s="6"/>
      <c r="C32" s="7"/>
      <c r="D32" s="15"/>
      <c r="E32" s="11"/>
      <c r="F32" s="16"/>
      <c r="G32" s="34"/>
      <c r="H32" s="73"/>
      <c r="I32" s="20"/>
      <c r="J32" s="16"/>
      <c r="K32" s="17"/>
      <c r="L32" s="34" t="s">
        <v>12</v>
      </c>
      <c r="M32" s="4"/>
      <c r="O32" s="73">
        <v>3</v>
      </c>
      <c r="P32" s="20" t="s">
        <v>162</v>
      </c>
      <c r="W32" s="21"/>
    </row>
    <row r="33" spans="1:27" ht="8.4" customHeight="1" thickBot="1">
      <c r="A33" s="5"/>
      <c r="B33" s="6"/>
      <c r="C33" s="7"/>
      <c r="D33" s="15"/>
      <c r="E33" s="11"/>
      <c r="F33" s="16"/>
      <c r="G33" s="9"/>
      <c r="H33" s="3"/>
      <c r="I33" s="20"/>
      <c r="J33" s="16"/>
      <c r="K33" s="17"/>
      <c r="L33" s="9"/>
      <c r="M33" s="2"/>
      <c r="O33" s="3"/>
      <c r="P33" s="20"/>
      <c r="Q33" s="116"/>
      <c r="R33" s="116"/>
      <c r="S33" s="116"/>
      <c r="T33" s="116"/>
      <c r="U33" s="116"/>
      <c r="V33" s="116"/>
      <c r="W33" s="168"/>
    </row>
    <row r="34" spans="1:27" ht="15" customHeight="1">
      <c r="A34" s="262" t="s">
        <v>1</v>
      </c>
      <c r="B34" s="265" t="s">
        <v>15</v>
      </c>
      <c r="C34" s="228" t="s">
        <v>22</v>
      </c>
      <c r="D34" s="265" t="s">
        <v>16</v>
      </c>
      <c r="E34" s="265" t="s">
        <v>23</v>
      </c>
      <c r="F34" s="228" t="s">
        <v>5</v>
      </c>
      <c r="G34" s="247" t="s">
        <v>17</v>
      </c>
      <c r="H34" s="250" t="s">
        <v>19</v>
      </c>
      <c r="I34" s="253" t="s">
        <v>21</v>
      </c>
      <c r="J34" s="253" t="s">
        <v>20</v>
      </c>
      <c r="K34" s="256" t="s">
        <v>139</v>
      </c>
      <c r="L34" s="257"/>
      <c r="M34" s="258"/>
      <c r="N34" s="259" t="s">
        <v>0</v>
      </c>
      <c r="O34" s="241"/>
      <c r="P34" s="270"/>
      <c r="Q34" s="117"/>
      <c r="R34" s="117"/>
      <c r="S34" s="117"/>
      <c r="T34" s="117"/>
      <c r="U34" s="117"/>
      <c r="V34" s="117"/>
      <c r="W34" s="117"/>
    </row>
    <row r="35" spans="1:27" ht="33" customHeight="1">
      <c r="A35" s="263"/>
      <c r="B35" s="266"/>
      <c r="C35" s="229"/>
      <c r="D35" s="266"/>
      <c r="E35" s="266"/>
      <c r="F35" s="229"/>
      <c r="G35" s="248"/>
      <c r="H35" s="251"/>
      <c r="I35" s="254"/>
      <c r="J35" s="254"/>
      <c r="K35" s="234" t="s">
        <v>261</v>
      </c>
      <c r="L35" s="235"/>
      <c r="M35" s="236"/>
      <c r="N35" s="260"/>
      <c r="O35" s="242"/>
      <c r="P35" s="271"/>
      <c r="Q35" s="116"/>
      <c r="R35" s="116"/>
      <c r="S35" s="116"/>
      <c r="T35" s="116"/>
      <c r="U35" s="116"/>
      <c r="V35" s="116"/>
      <c r="W35" s="116"/>
    </row>
    <row r="36" spans="1:27" ht="36.75" customHeight="1">
      <c r="A36" s="264"/>
      <c r="B36" s="267"/>
      <c r="C36" s="230"/>
      <c r="D36" s="267"/>
      <c r="E36" s="267"/>
      <c r="F36" s="230"/>
      <c r="G36" s="249"/>
      <c r="H36" s="252"/>
      <c r="I36" s="255"/>
      <c r="J36" s="255"/>
      <c r="K36" s="212" t="s">
        <v>140</v>
      </c>
      <c r="L36" s="211" t="s">
        <v>141</v>
      </c>
      <c r="M36" s="213" t="s">
        <v>2</v>
      </c>
      <c r="N36" s="261"/>
      <c r="O36" s="242"/>
      <c r="P36" s="271"/>
      <c r="Q36" s="133" t="s">
        <v>6</v>
      </c>
      <c r="R36" s="120" t="s">
        <v>7</v>
      </c>
      <c r="S36" s="120" t="s">
        <v>11</v>
      </c>
      <c r="T36" s="120" t="s">
        <v>9</v>
      </c>
      <c r="U36" s="120" t="s">
        <v>8</v>
      </c>
      <c r="V36" s="120" t="s">
        <v>10</v>
      </c>
      <c r="W36" s="117"/>
    </row>
    <row r="37" spans="1:27" s="168" customFormat="1" ht="20.100000000000001" customHeight="1">
      <c r="A37" s="75">
        <v>1</v>
      </c>
      <c r="B37" s="51">
        <v>25</v>
      </c>
      <c r="C37" s="69" t="s">
        <v>59</v>
      </c>
      <c r="D37" s="50">
        <v>40465</v>
      </c>
      <c r="E37" s="31"/>
      <c r="F37" s="104" t="s">
        <v>116</v>
      </c>
      <c r="G37" s="88" t="s">
        <v>78</v>
      </c>
      <c r="H37" s="35">
        <v>3.2638888888888898E-2</v>
      </c>
      <c r="I37" s="52">
        <v>0.47013888888888899</v>
      </c>
      <c r="J37" s="54"/>
      <c r="K37" s="54">
        <v>6.076388888888889E-3</v>
      </c>
      <c r="L37" s="340">
        <f>K37-$K$37</f>
        <v>0</v>
      </c>
      <c r="M37" s="341">
        <f>$O$32*1000/(K37*24000)</f>
        <v>20.571428571428569</v>
      </c>
      <c r="N37" s="43">
        <v>1</v>
      </c>
      <c r="O37" s="155"/>
      <c r="P37" s="53"/>
      <c r="Q37" s="126"/>
      <c r="R37" s="114"/>
      <c r="S37" s="114"/>
      <c r="T37" s="114"/>
      <c r="U37" s="114"/>
      <c r="V37" s="114"/>
    </row>
    <row r="38" spans="1:27" s="168" customFormat="1" ht="20.100000000000001" customHeight="1">
      <c r="A38" s="78">
        <v>2</v>
      </c>
      <c r="B38" s="51">
        <v>22</v>
      </c>
      <c r="C38" s="69" t="s">
        <v>48</v>
      </c>
      <c r="D38" s="50">
        <v>39752</v>
      </c>
      <c r="E38" s="31" t="s">
        <v>3</v>
      </c>
      <c r="F38" s="104" t="s">
        <v>193</v>
      </c>
      <c r="G38" s="88" t="s">
        <v>99</v>
      </c>
      <c r="H38" s="35">
        <v>2.70833333333333E-2</v>
      </c>
      <c r="I38" s="52">
        <v>0.46458333333333302</v>
      </c>
      <c r="J38" s="54"/>
      <c r="K38" s="54">
        <v>6.2731481481481484E-3</v>
      </c>
      <c r="L38" s="340">
        <f>K38-$K$37</f>
        <v>1.9675925925925937E-4</v>
      </c>
      <c r="M38" s="341">
        <f>$O$32*1000/(K38*24000)</f>
        <v>19.926199261992618</v>
      </c>
      <c r="N38" s="43">
        <v>2</v>
      </c>
      <c r="O38" s="42"/>
      <c r="P38" s="53"/>
      <c r="Q38" s="114" t="s">
        <v>114</v>
      </c>
      <c r="R38" s="114" t="s">
        <v>114</v>
      </c>
      <c r="S38" s="114" t="s">
        <v>114</v>
      </c>
      <c r="T38" s="114" t="s">
        <v>114</v>
      </c>
      <c r="U38" s="114" t="s">
        <v>114</v>
      </c>
      <c r="V38" s="114" t="s">
        <v>114</v>
      </c>
    </row>
    <row r="39" spans="1:27" s="168" customFormat="1" ht="20.100000000000001" customHeight="1">
      <c r="A39" s="78">
        <v>3</v>
      </c>
      <c r="B39" s="51">
        <v>27</v>
      </c>
      <c r="C39" s="57" t="s">
        <v>154</v>
      </c>
      <c r="D39" s="50">
        <v>39772</v>
      </c>
      <c r="E39" s="31" t="s">
        <v>3</v>
      </c>
      <c r="F39" s="104" t="s">
        <v>263</v>
      </c>
      <c r="G39" s="88" t="s">
        <v>151</v>
      </c>
      <c r="H39" s="35">
        <v>2.7777777777777801E-2</v>
      </c>
      <c r="I39" s="52">
        <v>0.46527777777777801</v>
      </c>
      <c r="J39" s="54"/>
      <c r="K39" s="54">
        <v>6.7592592592592591E-3</v>
      </c>
      <c r="L39" s="340">
        <f>K39-$K$37</f>
        <v>6.8287037037037014E-4</v>
      </c>
      <c r="M39" s="341">
        <f>$O$32*1000/(K39*24000)</f>
        <v>18.493150684931507</v>
      </c>
      <c r="N39" s="43">
        <v>3</v>
      </c>
      <c r="O39" s="42"/>
      <c r="P39" s="53"/>
      <c r="Q39" s="126"/>
      <c r="R39" s="114"/>
      <c r="S39" s="114"/>
      <c r="T39" s="114"/>
      <c r="U39" s="114"/>
      <c r="V39" s="114"/>
    </row>
    <row r="40" spans="1:27" s="168" customFormat="1" ht="20.100000000000001" customHeight="1">
      <c r="A40" s="75">
        <v>4</v>
      </c>
      <c r="B40" s="51">
        <v>21</v>
      </c>
      <c r="C40" s="69" t="s">
        <v>92</v>
      </c>
      <c r="D40" s="50">
        <v>40309</v>
      </c>
      <c r="E40" s="31"/>
      <c r="F40" s="108" t="s">
        <v>198</v>
      </c>
      <c r="G40" s="88" t="s">
        <v>99</v>
      </c>
      <c r="H40" s="35">
        <v>3.3333333333333298E-2</v>
      </c>
      <c r="I40" s="52">
        <v>0.47083333333333299</v>
      </c>
      <c r="J40" s="54"/>
      <c r="K40" s="54">
        <v>6.9328703703703696E-3</v>
      </c>
      <c r="L40" s="340">
        <f>K40-$K$37</f>
        <v>8.5648148148148064E-4</v>
      </c>
      <c r="M40" s="341">
        <f>$O$32*1000/(K40*24000)</f>
        <v>18.030050083472457</v>
      </c>
      <c r="N40" s="43">
        <v>4</v>
      </c>
      <c r="O40" s="155"/>
      <c r="P40" s="53"/>
      <c r="Q40" s="114" t="s">
        <v>114</v>
      </c>
      <c r="R40" s="114" t="s">
        <v>114</v>
      </c>
      <c r="S40" s="114" t="s">
        <v>114</v>
      </c>
      <c r="T40" s="114" t="s">
        <v>114</v>
      </c>
      <c r="U40" s="114" t="s">
        <v>109</v>
      </c>
      <c r="V40" s="114" t="s">
        <v>114</v>
      </c>
    </row>
    <row r="41" spans="1:27" s="168" customFormat="1" ht="20.100000000000001" customHeight="1">
      <c r="A41" s="78">
        <v>5</v>
      </c>
      <c r="B41" s="51">
        <v>23</v>
      </c>
      <c r="C41" s="69" t="s">
        <v>95</v>
      </c>
      <c r="D41" s="50">
        <v>39290</v>
      </c>
      <c r="E41" s="31" t="s">
        <v>237</v>
      </c>
      <c r="F41" s="104" t="s">
        <v>97</v>
      </c>
      <c r="G41" s="88" t="s">
        <v>94</v>
      </c>
      <c r="H41" s="35">
        <v>2.5694444444444447E-2</v>
      </c>
      <c r="I41" s="52">
        <v>0.46319444444444446</v>
      </c>
      <c r="J41" s="54"/>
      <c r="K41" s="54">
        <v>7.4537037037037028E-3</v>
      </c>
      <c r="L41" s="340">
        <f>K41-$K$37</f>
        <v>1.3773148148148139E-3</v>
      </c>
      <c r="M41" s="341">
        <f>$O$32*1000/(K41*24000)</f>
        <v>16.770186335403729</v>
      </c>
      <c r="N41" s="43">
        <v>5</v>
      </c>
      <c r="O41" s="42"/>
      <c r="P41" s="53"/>
      <c r="Q41" s="114" t="s">
        <v>114</v>
      </c>
      <c r="R41" s="114" t="s">
        <v>114</v>
      </c>
      <c r="S41" s="114" t="s">
        <v>114</v>
      </c>
      <c r="T41" s="114" t="s">
        <v>114</v>
      </c>
      <c r="U41" s="114" t="s">
        <v>114</v>
      </c>
      <c r="V41" s="114" t="s">
        <v>114</v>
      </c>
    </row>
    <row r="42" spans="1:27" s="168" customFormat="1" ht="20.100000000000001" customHeight="1">
      <c r="A42" s="75">
        <v>6</v>
      </c>
      <c r="B42" s="51">
        <v>28</v>
      </c>
      <c r="C42" s="80" t="s">
        <v>275</v>
      </c>
      <c r="D42" s="66">
        <v>39908</v>
      </c>
      <c r="E42" s="163"/>
      <c r="F42" s="108" t="s">
        <v>264</v>
      </c>
      <c r="G42" s="88" t="s">
        <v>265</v>
      </c>
      <c r="H42" s="35">
        <v>3.125E-2</v>
      </c>
      <c r="I42" s="52">
        <v>0.46875</v>
      </c>
      <c r="J42" s="54"/>
      <c r="K42" s="54">
        <v>1.0729166666666666E-2</v>
      </c>
      <c r="L42" s="340">
        <f>K42-$K$37</f>
        <v>4.6527777777777774E-3</v>
      </c>
      <c r="M42" s="341">
        <f>$O$32*1000/(K42*24000)</f>
        <v>11.650485436893204</v>
      </c>
      <c r="N42" s="43">
        <v>6</v>
      </c>
      <c r="O42" s="155"/>
      <c r="P42" s="53"/>
      <c r="Q42" s="114" t="s">
        <v>114</v>
      </c>
      <c r="R42" s="114" t="s">
        <v>114</v>
      </c>
      <c r="S42" s="114" t="s">
        <v>114</v>
      </c>
      <c r="T42" s="114" t="s">
        <v>114</v>
      </c>
      <c r="U42" s="114" t="s">
        <v>114</v>
      </c>
      <c r="V42" s="114" t="s">
        <v>114</v>
      </c>
    </row>
    <row r="43" spans="1:27" s="168" customFormat="1" ht="20.100000000000001" customHeight="1">
      <c r="A43" s="75">
        <v>7</v>
      </c>
      <c r="B43" s="51">
        <v>26</v>
      </c>
      <c r="C43" s="69" t="s">
        <v>61</v>
      </c>
      <c r="D43" s="50">
        <v>41321</v>
      </c>
      <c r="E43" s="31"/>
      <c r="F43" s="108" t="s">
        <v>269</v>
      </c>
      <c r="G43" s="88" t="s">
        <v>99</v>
      </c>
      <c r="H43" s="35">
        <v>3.1944444444444449E-2</v>
      </c>
      <c r="I43" s="52">
        <v>0.4694444444444445</v>
      </c>
      <c r="J43" s="54"/>
      <c r="K43" s="54">
        <v>1.2129629629629629E-2</v>
      </c>
      <c r="L43" s="340">
        <f>K43-$K$37</f>
        <v>6.0532407407407401E-3</v>
      </c>
      <c r="M43" s="341">
        <f>$O$32*1000/(K43*24000)</f>
        <v>10.305343511450383</v>
      </c>
      <c r="N43" s="43">
        <v>7</v>
      </c>
      <c r="O43" s="155"/>
      <c r="P43" s="53"/>
      <c r="Q43" s="33"/>
      <c r="R43" s="32"/>
      <c r="S43" s="32"/>
      <c r="T43" s="32"/>
      <c r="U43" s="32"/>
      <c r="V43" s="114"/>
    </row>
    <row r="44" spans="1:27" s="210" customFormat="1" ht="20.100000000000001" customHeight="1">
      <c r="A44" s="75">
        <v>8</v>
      </c>
      <c r="B44" s="51">
        <v>24</v>
      </c>
      <c r="C44" s="80" t="s">
        <v>214</v>
      </c>
      <c r="D44" s="66">
        <v>41311</v>
      </c>
      <c r="E44" s="31"/>
      <c r="F44" s="108" t="s">
        <v>266</v>
      </c>
      <c r="G44" s="88" t="s">
        <v>98</v>
      </c>
      <c r="H44" s="35"/>
      <c r="I44" s="52"/>
      <c r="J44" s="54"/>
      <c r="K44" s="54">
        <v>1.4166666666666666E-2</v>
      </c>
      <c r="L44" s="340">
        <f>K44-$K$37</f>
        <v>8.0902777777777761E-3</v>
      </c>
      <c r="M44" s="341">
        <f>$O$32*1000/(K44*24000)</f>
        <v>8.8235294117647065</v>
      </c>
      <c r="N44" s="43">
        <v>8</v>
      </c>
      <c r="O44" s="155"/>
      <c r="P44" s="53"/>
      <c r="Q44" s="33"/>
      <c r="R44" s="32"/>
      <c r="S44" s="32"/>
      <c r="T44" s="32"/>
      <c r="U44" s="32"/>
      <c r="V44" s="114"/>
    </row>
    <row r="45" spans="1:27" s="76" customFormat="1" ht="20.100000000000001" customHeight="1" thickBot="1">
      <c r="A45" s="77">
        <v>9</v>
      </c>
      <c r="B45" s="60">
        <v>29</v>
      </c>
      <c r="C45" s="71" t="s">
        <v>221</v>
      </c>
      <c r="D45" s="87">
        <v>41531</v>
      </c>
      <c r="E45" s="61"/>
      <c r="F45" s="109" t="s">
        <v>270</v>
      </c>
      <c r="G45" s="89" t="s">
        <v>267</v>
      </c>
      <c r="H45" s="36">
        <v>3.4722222222222203E-2</v>
      </c>
      <c r="I45" s="62">
        <v>0.47222222222222199</v>
      </c>
      <c r="J45" s="63"/>
      <c r="K45" s="63" t="s">
        <v>268</v>
      </c>
      <c r="L45" s="342"/>
      <c r="M45" s="343"/>
      <c r="N45" s="41"/>
      <c r="O45" s="156"/>
      <c r="P45" s="132"/>
      <c r="Q45" s="114" t="s">
        <v>114</v>
      </c>
      <c r="R45" s="114" t="s">
        <v>114</v>
      </c>
      <c r="S45" s="114" t="s">
        <v>114</v>
      </c>
      <c r="T45" s="114" t="s">
        <v>114</v>
      </c>
      <c r="U45" s="114" t="s">
        <v>109</v>
      </c>
      <c r="V45" s="114" t="s">
        <v>114</v>
      </c>
      <c r="W45" s="168"/>
      <c r="X45" s="168"/>
      <c r="Y45" s="168"/>
      <c r="Z45" s="168"/>
      <c r="AA45" s="168"/>
    </row>
    <row r="46" spans="1:27" ht="15" customHeight="1">
      <c r="A46" s="5"/>
      <c r="B46" s="6"/>
      <c r="C46" s="7"/>
      <c r="D46" s="15"/>
      <c r="E46" s="11"/>
      <c r="F46" s="16"/>
      <c r="G46" s="29"/>
      <c r="H46" s="16"/>
      <c r="I46" s="16"/>
      <c r="J46" s="16"/>
      <c r="K46" s="17"/>
      <c r="L46" s="18"/>
      <c r="M46" s="8"/>
      <c r="N46" s="10"/>
      <c r="O46" s="30"/>
      <c r="P46" s="169"/>
      <c r="Q46" s="116"/>
      <c r="R46" s="116"/>
      <c r="S46" s="116"/>
      <c r="T46" s="116"/>
      <c r="U46" s="116"/>
      <c r="V46" s="116"/>
      <c r="W46" s="116"/>
    </row>
    <row r="48" spans="1:27" s="21" customFormat="1" ht="18" customHeight="1">
      <c r="A48" s="301" t="s">
        <v>62</v>
      </c>
      <c r="B48" s="301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</row>
    <row r="49" spans="1:25" s="21" customFormat="1" ht="15" customHeight="1">
      <c r="A49" s="303" t="s">
        <v>123</v>
      </c>
      <c r="B49" s="303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</row>
    <row r="50" spans="1:25" s="168" customFormat="1" ht="15" customHeight="1">
      <c r="A50" s="301" t="s">
        <v>124</v>
      </c>
      <c r="B50" s="301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5"/>
      <c r="O50" s="305"/>
      <c r="P50" s="305"/>
      <c r="Q50" s="305"/>
    </row>
    <row r="51" spans="1:25" s="168" customFormat="1" ht="15" customHeight="1">
      <c r="A51" s="301"/>
      <c r="B51" s="301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5"/>
      <c r="O51" s="305"/>
      <c r="P51" s="305"/>
      <c r="Q51" s="305"/>
    </row>
    <row r="52" spans="1:25" ht="18">
      <c r="F52" s="28"/>
      <c r="H52" s="28"/>
      <c r="I52" s="28"/>
      <c r="J52" s="28"/>
    </row>
    <row r="53" spans="1:25" ht="15.6">
      <c r="A53" s="94" t="s">
        <v>63</v>
      </c>
      <c r="B53" s="94"/>
      <c r="N53"/>
      <c r="P53" s="14"/>
      <c r="Y53"/>
    </row>
    <row r="54" spans="1:25" ht="27" customHeight="1">
      <c r="A54" s="309" t="s">
        <v>64</v>
      </c>
      <c r="B54" s="310"/>
      <c r="C54" s="165" t="s">
        <v>65</v>
      </c>
      <c r="D54" s="309" t="s">
        <v>66</v>
      </c>
      <c r="E54" s="311"/>
      <c r="F54" s="165" t="s">
        <v>67</v>
      </c>
      <c r="G54" s="96" t="s">
        <v>68</v>
      </c>
      <c r="H54" s="309" t="s">
        <v>69</v>
      </c>
      <c r="I54" s="312"/>
      <c r="J54" s="313" t="s">
        <v>70</v>
      </c>
      <c r="K54" s="314"/>
      <c r="L54" s="314"/>
      <c r="M54" s="314"/>
      <c r="N54" s="314"/>
      <c r="O54" s="314"/>
      <c r="P54" s="315"/>
      <c r="Y54"/>
    </row>
    <row r="55" spans="1:25" ht="24.75" customHeight="1">
      <c r="A55" s="316">
        <v>43905</v>
      </c>
      <c r="B55" s="310"/>
      <c r="C55" s="97" t="s">
        <v>134</v>
      </c>
      <c r="D55" s="306" t="s">
        <v>133</v>
      </c>
      <c r="E55" s="307"/>
      <c r="F55" s="167">
        <v>49</v>
      </c>
      <c r="G55" s="99" t="s">
        <v>72</v>
      </c>
      <c r="H55" s="308">
        <v>763</v>
      </c>
      <c r="I55" s="308"/>
      <c r="J55" s="317" t="s">
        <v>130</v>
      </c>
      <c r="K55" s="318"/>
      <c r="L55" s="318"/>
      <c r="M55" s="318"/>
      <c r="N55" s="318"/>
      <c r="O55" s="318"/>
      <c r="P55" s="319"/>
      <c r="Y55"/>
    </row>
    <row r="56" spans="1:25" ht="24" customHeight="1">
      <c r="A56" s="316"/>
      <c r="B56" s="310"/>
      <c r="C56" s="97" t="s">
        <v>131</v>
      </c>
      <c r="D56" s="306" t="s">
        <v>129</v>
      </c>
      <c r="E56" s="307"/>
      <c r="F56" s="167">
        <v>46</v>
      </c>
      <c r="G56" s="99" t="s">
        <v>72</v>
      </c>
      <c r="H56" s="308">
        <v>761</v>
      </c>
      <c r="I56" s="308"/>
      <c r="J56" s="320"/>
      <c r="K56" s="318"/>
      <c r="L56" s="318"/>
      <c r="M56" s="318"/>
      <c r="N56" s="318"/>
      <c r="O56" s="318"/>
      <c r="P56" s="319"/>
      <c r="Y56"/>
    </row>
    <row r="57" spans="1:25" ht="22.5" customHeight="1">
      <c r="A57" s="316"/>
      <c r="B57" s="310"/>
      <c r="C57" s="97" t="s">
        <v>132</v>
      </c>
      <c r="D57" s="306" t="s">
        <v>129</v>
      </c>
      <c r="E57" s="307"/>
      <c r="F57" s="167">
        <v>40</v>
      </c>
      <c r="G57" s="99" t="s">
        <v>72</v>
      </c>
      <c r="H57" s="308">
        <v>761</v>
      </c>
      <c r="I57" s="308"/>
      <c r="J57" s="321"/>
      <c r="K57" s="322"/>
      <c r="L57" s="322"/>
      <c r="M57" s="322"/>
      <c r="N57" s="322"/>
      <c r="O57" s="322"/>
      <c r="P57" s="323"/>
      <c r="Y57"/>
    </row>
    <row r="58" spans="1:25">
      <c r="A58" t="s">
        <v>73</v>
      </c>
    </row>
  </sheetData>
  <autoFilter ref="A28:AA28">
    <sortState ref="A16:AA17">
      <sortCondition ref="A15"/>
    </sortState>
  </autoFilter>
  <mergeCells count="67">
    <mergeCell ref="D57:E57"/>
    <mergeCell ref="H57:I57"/>
    <mergeCell ref="A54:B54"/>
    <mergeCell ref="D54:E54"/>
    <mergeCell ref="H54:I54"/>
    <mergeCell ref="J54:P54"/>
    <mergeCell ref="A55:B57"/>
    <mergeCell ref="D55:E55"/>
    <mergeCell ref="H55:I55"/>
    <mergeCell ref="J55:P57"/>
    <mergeCell ref="D56:E56"/>
    <mergeCell ref="H56:I56"/>
    <mergeCell ref="A48:R48"/>
    <mergeCell ref="A49:R49"/>
    <mergeCell ref="A50:Q50"/>
    <mergeCell ref="A51:Q51"/>
    <mergeCell ref="O11:O13"/>
    <mergeCell ref="P11:P13"/>
    <mergeCell ref="K12:M12"/>
    <mergeCell ref="G11:G13"/>
    <mergeCell ref="H11:H13"/>
    <mergeCell ref="I11:I13"/>
    <mergeCell ref="J11:J13"/>
    <mergeCell ref="K11:M11"/>
    <mergeCell ref="N11:N13"/>
    <mergeCell ref="A11:A13"/>
    <mergeCell ref="B11:B13"/>
    <mergeCell ref="C11:C13"/>
    <mergeCell ref="D11:D13"/>
    <mergeCell ref="E11:E13"/>
    <mergeCell ref="F11:F13"/>
    <mergeCell ref="P34:P36"/>
    <mergeCell ref="K35:M35"/>
    <mergeCell ref="I34:I36"/>
    <mergeCell ref="J34:J36"/>
    <mergeCell ref="K34:M34"/>
    <mergeCell ref="N34:N36"/>
    <mergeCell ref="O34:O36"/>
    <mergeCell ref="H34:H36"/>
    <mergeCell ref="O26:O28"/>
    <mergeCell ref="P26:P28"/>
    <mergeCell ref="K27:M27"/>
    <mergeCell ref="A34:A36"/>
    <mergeCell ref="B34:B36"/>
    <mergeCell ref="C34:C36"/>
    <mergeCell ref="D34:D36"/>
    <mergeCell ref="E34:E36"/>
    <mergeCell ref="F34:F36"/>
    <mergeCell ref="G34:G36"/>
    <mergeCell ref="G26:G28"/>
    <mergeCell ref="H26:H28"/>
    <mergeCell ref="I26:I28"/>
    <mergeCell ref="J26:J28"/>
    <mergeCell ref="K26:M26"/>
    <mergeCell ref="N26:N28"/>
    <mergeCell ref="A26:A28"/>
    <mergeCell ref="B26:B28"/>
    <mergeCell ref="C26:C28"/>
    <mergeCell ref="D26:D28"/>
    <mergeCell ref="E26:E28"/>
    <mergeCell ref="F26:F28"/>
    <mergeCell ref="A3:P3"/>
    <mergeCell ref="A4:P4"/>
    <mergeCell ref="A5:P5"/>
    <mergeCell ref="A2:P2"/>
    <mergeCell ref="A6:P6"/>
    <mergeCell ref="A7:P7"/>
  </mergeCells>
  <pageMargins left="0.39370078740157483" right="0.39370078740157483" top="0.19685039370078741" bottom="0.78740157480314965" header="0" footer="0"/>
  <pageSetup paperSize="9" scale="56" fitToHeight="7" orientation="landscape" horizontalDpi="180" verticalDpi="180" r:id="rId1"/>
  <headerFooter>
    <oddFooter xml:space="preserve">&amp;LГлавный судья            _______________
Главный секретарь            _______________&amp;Cсудья 3 категории по ездовому спорту
судья &amp;R
Дегтярёв Ф.
Руденко В.А.
</oddFooter>
  </headerFooter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9"/>
  <sheetViews>
    <sheetView view="pageBreakPreview" topLeftCell="A59" zoomScale="70" zoomScaleSheetLayoutView="70" workbookViewId="0">
      <selection activeCell="A6" sqref="A6:P6"/>
    </sheetView>
  </sheetViews>
  <sheetFormatPr defaultRowHeight="14.4"/>
  <cols>
    <col min="1" max="1" width="7.88671875" customWidth="1"/>
    <col min="2" max="2" width="8.44140625" customWidth="1"/>
    <col min="3" max="3" width="53.33203125" customWidth="1"/>
    <col min="4" max="4" width="12.33203125" customWidth="1"/>
    <col min="5" max="5" width="5.44140625" customWidth="1"/>
    <col min="6" max="6" width="42.5546875" customWidth="1"/>
    <col min="7" max="7" width="53.88671875" customWidth="1"/>
    <col min="8" max="9" width="13" customWidth="1"/>
    <col min="10" max="10" width="13" hidden="1" customWidth="1"/>
    <col min="11" max="11" width="18.109375" customWidth="1"/>
    <col min="12" max="12" width="11.6640625" customWidth="1"/>
    <col min="13" max="13" width="27.33203125" customWidth="1"/>
    <col min="14" max="14" width="6.44140625" style="14" hidden="1" customWidth="1"/>
    <col min="15" max="15" width="9.33203125" hidden="1" customWidth="1"/>
    <col min="16" max="16" width="13.6640625" hidden="1" customWidth="1"/>
    <col min="17" max="17" width="11.88671875" customWidth="1"/>
    <col min="18" max="18" width="12" customWidth="1"/>
    <col min="19" max="19" width="12.33203125" customWidth="1"/>
    <col min="21" max="21" width="13.5546875" customWidth="1"/>
    <col min="22" max="22" width="16.88671875" customWidth="1"/>
    <col min="23" max="23" width="11.6640625" customWidth="1"/>
    <col min="25" max="25" width="17.88671875" style="21" customWidth="1"/>
  </cols>
  <sheetData>
    <row r="1" spans="1:25" ht="3.75" hidden="1" customHeight="1"/>
    <row r="2" spans="1:25" ht="81.75" customHeight="1">
      <c r="A2" s="324" t="s">
        <v>236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  <c r="Q2" s="58"/>
      <c r="R2" s="58"/>
      <c r="Y2"/>
    </row>
    <row r="3" spans="1:25" ht="26.25" customHeight="1">
      <c r="A3" s="214" t="s">
        <v>136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  <c r="Q3" s="58"/>
      <c r="R3" s="58"/>
      <c r="Y3"/>
    </row>
    <row r="4" spans="1:25" ht="34.5" customHeight="1">
      <c r="A4" s="214" t="s">
        <v>137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58"/>
      <c r="R4" s="58"/>
      <c r="Y4"/>
    </row>
    <row r="5" spans="1:25" ht="49.5" customHeight="1">
      <c r="A5" s="21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1:25" ht="18">
      <c r="A6" s="220" t="s">
        <v>135</v>
      </c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  <c r="Q6" s="116"/>
      <c r="R6" s="116"/>
      <c r="S6" s="116"/>
      <c r="T6" s="116"/>
      <c r="U6" s="116"/>
      <c r="V6" s="116"/>
      <c r="W6" s="116"/>
    </row>
    <row r="7" spans="1:25" ht="18.75" customHeight="1">
      <c r="A7" s="224" t="s">
        <v>76</v>
      </c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7"/>
      <c r="Q7" s="116"/>
      <c r="R7" s="116"/>
      <c r="S7" s="116"/>
      <c r="T7" s="116"/>
      <c r="U7" s="116"/>
      <c r="V7" s="116"/>
      <c r="W7" s="116"/>
    </row>
    <row r="8" spans="1:2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3"/>
      <c r="O8" s="1"/>
      <c r="P8" s="1"/>
      <c r="Q8" s="116"/>
      <c r="R8" s="116"/>
      <c r="S8" s="116"/>
      <c r="T8" s="116"/>
      <c r="U8" s="116"/>
      <c r="V8" s="116"/>
      <c r="W8" s="116"/>
    </row>
    <row r="9" spans="1:25" ht="15.75" customHeight="1">
      <c r="A9" s="9" t="s">
        <v>34</v>
      </c>
      <c r="B9" s="2"/>
      <c r="C9" s="12"/>
      <c r="D9" s="2"/>
      <c r="F9" s="20"/>
      <c r="G9" s="34"/>
      <c r="H9" s="73"/>
      <c r="I9" s="20"/>
      <c r="J9" s="20"/>
      <c r="K9" s="20"/>
      <c r="L9" s="34"/>
      <c r="M9" s="4"/>
      <c r="O9" s="73">
        <v>2</v>
      </c>
      <c r="P9" s="20" t="s">
        <v>162</v>
      </c>
      <c r="Q9" s="116"/>
      <c r="R9" s="116"/>
      <c r="S9" s="116"/>
      <c r="T9" s="116"/>
      <c r="U9" s="116"/>
      <c r="V9" s="116"/>
      <c r="W9" s="116"/>
    </row>
    <row r="10" spans="1:25" ht="15.75" customHeight="1" thickBot="1">
      <c r="A10" s="2"/>
      <c r="B10" s="2"/>
      <c r="D10" s="2"/>
      <c r="F10" s="20"/>
      <c r="G10" s="9"/>
      <c r="H10" s="3"/>
      <c r="I10" s="20"/>
      <c r="J10" s="20"/>
      <c r="K10" s="20"/>
      <c r="L10" s="9"/>
      <c r="M10" s="2"/>
      <c r="O10" s="3">
        <v>53</v>
      </c>
      <c r="P10" s="20" t="s">
        <v>163</v>
      </c>
      <c r="Q10" s="117"/>
      <c r="R10" s="117"/>
      <c r="S10" s="117"/>
      <c r="T10" s="117"/>
      <c r="U10" s="117"/>
      <c r="V10" s="117"/>
      <c r="W10" s="117"/>
    </row>
    <row r="11" spans="1:25" ht="15" customHeight="1">
      <c r="A11" s="262" t="s">
        <v>1</v>
      </c>
      <c r="B11" s="265" t="s">
        <v>15</v>
      </c>
      <c r="C11" s="228" t="s">
        <v>22</v>
      </c>
      <c r="D11" s="265" t="s">
        <v>16</v>
      </c>
      <c r="E11" s="265" t="s">
        <v>23</v>
      </c>
      <c r="F11" s="228" t="s">
        <v>5</v>
      </c>
      <c r="G11" s="247" t="s">
        <v>17</v>
      </c>
      <c r="H11" s="250" t="s">
        <v>19</v>
      </c>
      <c r="I11" s="253" t="s">
        <v>21</v>
      </c>
      <c r="J11" s="253" t="s">
        <v>20</v>
      </c>
      <c r="K11" s="327" t="s">
        <v>231</v>
      </c>
      <c r="L11" s="328"/>
      <c r="M11" s="329"/>
      <c r="N11" s="259" t="s">
        <v>0</v>
      </c>
      <c r="O11" s="228" t="s">
        <v>4</v>
      </c>
      <c r="P11" s="231" t="s">
        <v>18</v>
      </c>
      <c r="Q11" s="116"/>
      <c r="R11" s="116"/>
      <c r="S11" s="116"/>
      <c r="T11" s="116"/>
      <c r="U11" s="116"/>
      <c r="V11" s="116"/>
      <c r="W11" s="116"/>
    </row>
    <row r="12" spans="1:25" ht="33" customHeight="1">
      <c r="A12" s="263"/>
      <c r="B12" s="266"/>
      <c r="C12" s="229"/>
      <c r="D12" s="266"/>
      <c r="E12" s="266"/>
      <c r="F12" s="229"/>
      <c r="G12" s="248"/>
      <c r="H12" s="251"/>
      <c r="I12" s="254"/>
      <c r="J12" s="254"/>
      <c r="K12" s="330"/>
      <c r="L12" s="331"/>
      <c r="M12" s="332"/>
      <c r="N12" s="260"/>
      <c r="O12" s="229"/>
      <c r="P12" s="232"/>
      <c r="Q12" s="117"/>
      <c r="R12" s="117"/>
      <c r="S12" s="117"/>
      <c r="T12" s="117"/>
      <c r="U12" s="117"/>
      <c r="V12" s="117"/>
      <c r="W12" s="117"/>
    </row>
    <row r="13" spans="1:25" ht="36.75" customHeight="1">
      <c r="A13" s="264"/>
      <c r="B13" s="267"/>
      <c r="C13" s="230"/>
      <c r="D13" s="267"/>
      <c r="E13" s="267"/>
      <c r="F13" s="230"/>
      <c r="G13" s="249"/>
      <c r="H13" s="252"/>
      <c r="I13" s="255"/>
      <c r="J13" s="255"/>
      <c r="K13" s="207" t="s">
        <v>232</v>
      </c>
      <c r="L13" s="162" t="s">
        <v>233</v>
      </c>
      <c r="M13" s="208" t="s">
        <v>234</v>
      </c>
      <c r="N13" s="261"/>
      <c r="O13" s="230"/>
      <c r="P13" s="233"/>
      <c r="Q13" s="120" t="s">
        <v>110</v>
      </c>
      <c r="R13" s="121" t="s">
        <v>111</v>
      </c>
      <c r="S13" s="120" t="s">
        <v>112</v>
      </c>
      <c r="T13" s="120" t="s">
        <v>9</v>
      </c>
      <c r="U13" s="120" t="s">
        <v>8</v>
      </c>
      <c r="V13" s="120" t="s">
        <v>10</v>
      </c>
    </row>
    <row r="14" spans="1:25" s="168" customFormat="1" ht="20.100000000000001" customHeight="1">
      <c r="A14" s="55">
        <v>1</v>
      </c>
      <c r="B14" s="51">
        <v>13</v>
      </c>
      <c r="C14" s="69" t="s">
        <v>170</v>
      </c>
      <c r="D14" s="66">
        <v>30183</v>
      </c>
      <c r="E14" s="163"/>
      <c r="F14" s="174" t="s">
        <v>171</v>
      </c>
      <c r="G14" s="88" t="s">
        <v>172</v>
      </c>
      <c r="H14" s="35">
        <v>3.472222222222222E-3</v>
      </c>
      <c r="I14" s="52">
        <v>0.44097222222222227</v>
      </c>
      <c r="J14" s="54"/>
      <c r="K14" s="178">
        <f t="shared" ref="K14:K20" si="0">J14-H14</f>
        <v>-3.472222222222222E-3</v>
      </c>
      <c r="L14" s="179">
        <f t="shared" ref="L14:L20" si="1">K14-$K$14</f>
        <v>0</v>
      </c>
      <c r="M14" s="180">
        <f t="shared" ref="M14:M20" si="2">$O$9*1000/(K14*24000)</f>
        <v>-24</v>
      </c>
      <c r="N14" s="43"/>
      <c r="O14" s="42"/>
      <c r="P14" s="56"/>
      <c r="Q14" s="114" t="s">
        <v>114</v>
      </c>
      <c r="R14" s="114" t="s">
        <v>114</v>
      </c>
      <c r="S14" s="114" t="s">
        <v>114</v>
      </c>
      <c r="T14" s="114"/>
      <c r="U14" s="114" t="s">
        <v>109</v>
      </c>
      <c r="V14" s="114" t="s">
        <v>114</v>
      </c>
    </row>
    <row r="15" spans="1:25" s="168" customFormat="1" ht="20.100000000000001" customHeight="1">
      <c r="A15" s="55">
        <v>2</v>
      </c>
      <c r="B15" s="51">
        <v>14</v>
      </c>
      <c r="C15" s="69" t="s">
        <v>167</v>
      </c>
      <c r="D15" s="50">
        <v>27953</v>
      </c>
      <c r="E15" s="31" t="s">
        <v>3</v>
      </c>
      <c r="F15" s="131" t="s">
        <v>227</v>
      </c>
      <c r="G15" s="88" t="s">
        <v>169</v>
      </c>
      <c r="H15" s="35">
        <v>4.1666666666666666E-3</v>
      </c>
      <c r="I15" s="52">
        <v>0.44166666666666665</v>
      </c>
      <c r="J15" s="54"/>
      <c r="K15" s="178">
        <f t="shared" si="0"/>
        <v>-4.1666666666666666E-3</v>
      </c>
      <c r="L15" s="179">
        <f t="shared" si="1"/>
        <v>-6.9444444444444458E-4</v>
      </c>
      <c r="M15" s="180">
        <f t="shared" si="2"/>
        <v>-20</v>
      </c>
      <c r="N15" s="43"/>
      <c r="O15" s="42"/>
      <c r="P15" s="53"/>
      <c r="Q15" s="114" t="s">
        <v>114</v>
      </c>
      <c r="R15" s="114" t="s">
        <v>114</v>
      </c>
      <c r="S15" s="114" t="s">
        <v>114</v>
      </c>
      <c r="T15" s="114" t="s">
        <v>114</v>
      </c>
      <c r="U15" s="114" t="s">
        <v>109</v>
      </c>
      <c r="V15" s="114" t="s">
        <v>114</v>
      </c>
    </row>
    <row r="16" spans="1:25" s="168" customFormat="1" ht="20.100000000000001" customHeight="1">
      <c r="A16" s="55">
        <v>3</v>
      </c>
      <c r="B16" s="51">
        <v>15</v>
      </c>
      <c r="C16" s="69" t="s">
        <v>166</v>
      </c>
      <c r="D16" s="50">
        <v>26660</v>
      </c>
      <c r="E16" s="31" t="s">
        <v>13</v>
      </c>
      <c r="F16" s="70" t="s">
        <v>174</v>
      </c>
      <c r="G16" s="88" t="s">
        <v>98</v>
      </c>
      <c r="H16" s="35">
        <v>4.8611111111111103E-3</v>
      </c>
      <c r="I16" s="52">
        <v>0.44236111111111098</v>
      </c>
      <c r="J16" s="54"/>
      <c r="K16" s="178">
        <f t="shared" si="0"/>
        <v>-4.8611111111111103E-3</v>
      </c>
      <c r="L16" s="179">
        <f t="shared" si="1"/>
        <v>-1.3888888888888883E-3</v>
      </c>
      <c r="M16" s="180">
        <f t="shared" si="2"/>
        <v>-17.142857142857146</v>
      </c>
      <c r="N16" s="43"/>
      <c r="O16" s="42"/>
      <c r="P16" s="56"/>
      <c r="Q16" s="114"/>
      <c r="R16" s="114"/>
      <c r="S16" s="114"/>
      <c r="T16" s="114"/>
      <c r="U16" s="114"/>
      <c r="V16" s="114"/>
      <c r="W16"/>
    </row>
    <row r="17" spans="1:23" s="168" customFormat="1" ht="20.100000000000001" customHeight="1">
      <c r="A17" s="55">
        <v>4</v>
      </c>
      <c r="B17" s="51">
        <v>16</v>
      </c>
      <c r="C17" s="69" t="s">
        <v>31</v>
      </c>
      <c r="D17" s="50">
        <v>31867</v>
      </c>
      <c r="E17" s="31" t="s">
        <v>25</v>
      </c>
      <c r="F17" s="131" t="s">
        <v>90</v>
      </c>
      <c r="G17" s="88" t="s">
        <v>98</v>
      </c>
      <c r="H17" s="35">
        <v>5.5555555555555497E-3</v>
      </c>
      <c r="I17" s="52">
        <v>0.44305555555555498</v>
      </c>
      <c r="J17" s="54"/>
      <c r="K17" s="178">
        <f t="shared" si="0"/>
        <v>-5.5555555555555497E-3</v>
      </c>
      <c r="L17" s="179">
        <f t="shared" si="1"/>
        <v>-2.0833333333333277E-3</v>
      </c>
      <c r="M17" s="180">
        <f t="shared" si="2"/>
        <v>-15.000000000000014</v>
      </c>
      <c r="N17" s="43"/>
      <c r="O17" s="42"/>
      <c r="P17" s="56"/>
      <c r="Q17" s="114"/>
      <c r="R17" s="114"/>
      <c r="S17" s="114"/>
      <c r="T17" s="114" t="s">
        <v>114</v>
      </c>
      <c r="U17" s="114" t="s">
        <v>109</v>
      </c>
      <c r="V17" s="114"/>
      <c r="W17"/>
    </row>
    <row r="18" spans="1:23" s="168" customFormat="1" ht="20.100000000000001" customHeight="1">
      <c r="A18" s="55">
        <v>5</v>
      </c>
      <c r="B18" s="51">
        <v>17</v>
      </c>
      <c r="C18" s="69" t="s">
        <v>32</v>
      </c>
      <c r="D18" s="50">
        <v>24196</v>
      </c>
      <c r="E18" s="31" t="s">
        <v>14</v>
      </c>
      <c r="F18" s="70" t="s">
        <v>125</v>
      </c>
      <c r="G18" s="88" t="s">
        <v>98</v>
      </c>
      <c r="H18" s="35">
        <v>6.2500000000000003E-3</v>
      </c>
      <c r="I18" s="52">
        <v>0.44374999999999998</v>
      </c>
      <c r="J18" s="54"/>
      <c r="K18" s="178">
        <f t="shared" si="0"/>
        <v>-6.2500000000000003E-3</v>
      </c>
      <c r="L18" s="179">
        <f t="shared" si="1"/>
        <v>-2.7777777777777783E-3</v>
      </c>
      <c r="M18" s="180">
        <f t="shared" si="2"/>
        <v>-13.333333333333334</v>
      </c>
      <c r="N18" s="43"/>
      <c r="O18" s="42"/>
      <c r="P18" s="56"/>
      <c r="Q18" s="114"/>
      <c r="R18" s="114"/>
      <c r="S18" s="114"/>
      <c r="T18" s="114"/>
      <c r="U18" s="114"/>
      <c r="V18" s="114"/>
      <c r="W18"/>
    </row>
    <row r="19" spans="1:23" s="168" customFormat="1" ht="20.100000000000001" customHeight="1">
      <c r="A19" s="55">
        <v>6</v>
      </c>
      <c r="B19" s="51">
        <v>18</v>
      </c>
      <c r="C19" s="69" t="s">
        <v>164</v>
      </c>
      <c r="D19" s="50">
        <v>29819</v>
      </c>
      <c r="E19" s="31" t="s">
        <v>13</v>
      </c>
      <c r="F19" s="70" t="s">
        <v>165</v>
      </c>
      <c r="G19" s="88" t="s">
        <v>98</v>
      </c>
      <c r="H19" s="35">
        <v>6.9444444444444397E-3</v>
      </c>
      <c r="I19" s="52">
        <v>0.44444444444444398</v>
      </c>
      <c r="J19" s="54"/>
      <c r="K19" s="178">
        <f t="shared" si="0"/>
        <v>-6.9444444444444397E-3</v>
      </c>
      <c r="L19" s="179">
        <f t="shared" si="1"/>
        <v>-3.4722222222222177E-3</v>
      </c>
      <c r="M19" s="180">
        <f t="shared" si="2"/>
        <v>-12.000000000000009</v>
      </c>
      <c r="N19" s="43"/>
      <c r="O19" s="42"/>
      <c r="P19" s="56"/>
      <c r="Q19" s="114"/>
      <c r="R19" s="114"/>
      <c r="S19" s="114"/>
      <c r="T19" s="114"/>
      <c r="U19" s="114"/>
      <c r="V19" s="114"/>
      <c r="W19"/>
    </row>
    <row r="20" spans="1:23" s="168" customFormat="1" ht="20.100000000000001" customHeight="1" thickBot="1">
      <c r="A20" s="59">
        <v>7</v>
      </c>
      <c r="B20" s="60">
        <v>19</v>
      </c>
      <c r="C20" s="71" t="s">
        <v>24</v>
      </c>
      <c r="D20" s="87">
        <v>31353</v>
      </c>
      <c r="E20" s="61" t="s">
        <v>14</v>
      </c>
      <c r="F20" s="173" t="s">
        <v>183</v>
      </c>
      <c r="G20" s="89" t="s">
        <v>150</v>
      </c>
      <c r="H20" s="36">
        <v>7.6388888888888904E-3</v>
      </c>
      <c r="I20" s="62">
        <v>0.44513888888888897</v>
      </c>
      <c r="J20" s="63"/>
      <c r="K20" s="181">
        <f t="shared" si="0"/>
        <v>-7.6388888888888904E-3</v>
      </c>
      <c r="L20" s="182">
        <f t="shared" si="1"/>
        <v>-4.1666666666666683E-3</v>
      </c>
      <c r="M20" s="183">
        <f t="shared" si="2"/>
        <v>-10.909090909090907</v>
      </c>
      <c r="N20" s="41"/>
      <c r="O20" s="64"/>
      <c r="P20" s="65"/>
      <c r="Q20" s="114"/>
      <c r="R20" s="114"/>
      <c r="S20" s="114"/>
      <c r="T20" s="114"/>
      <c r="U20" s="114"/>
      <c r="V20" s="114"/>
      <c r="W20"/>
    </row>
    <row r="21" spans="1:23" ht="15" customHeight="1">
      <c r="A21" s="5"/>
      <c r="B21" s="6"/>
      <c r="C21" s="7"/>
      <c r="D21" s="15"/>
      <c r="E21" s="11"/>
      <c r="F21" s="16"/>
      <c r="G21" s="29"/>
      <c r="H21" s="16"/>
      <c r="I21" s="16"/>
      <c r="J21" s="16"/>
      <c r="K21" s="17"/>
      <c r="L21" s="18"/>
      <c r="M21" s="8"/>
      <c r="N21" s="10"/>
      <c r="O21" s="30"/>
      <c r="P21" s="169"/>
      <c r="W21" s="168"/>
    </row>
    <row r="22" spans="1:23" ht="15.75" customHeight="1">
      <c r="A22" s="9" t="s">
        <v>33</v>
      </c>
      <c r="B22" s="2"/>
      <c r="C22" s="12"/>
      <c r="D22" s="2"/>
      <c r="F22" s="20"/>
      <c r="G22" s="34"/>
      <c r="H22" s="73"/>
      <c r="I22" s="20"/>
      <c r="J22" s="20"/>
      <c r="K22" s="20"/>
      <c r="L22" s="34"/>
      <c r="M22" s="4"/>
      <c r="O22" s="73">
        <v>2</v>
      </c>
      <c r="P22" s="20" t="s">
        <v>162</v>
      </c>
      <c r="Q22" s="116"/>
      <c r="R22" s="116"/>
      <c r="S22" s="116"/>
      <c r="T22" s="116"/>
      <c r="U22" s="116"/>
      <c r="V22" s="116"/>
      <c r="W22" s="116"/>
    </row>
    <row r="23" spans="1:23" ht="15.75" customHeight="1" thickBot="1">
      <c r="A23" s="2"/>
      <c r="B23" s="2"/>
      <c r="D23" s="2"/>
      <c r="F23" s="20"/>
      <c r="G23" s="9"/>
      <c r="H23" s="3"/>
      <c r="I23" s="20"/>
      <c r="J23" s="20"/>
      <c r="K23" s="20"/>
      <c r="L23" s="9"/>
      <c r="M23" s="2"/>
      <c r="O23" s="3">
        <v>53</v>
      </c>
      <c r="P23" s="20" t="s">
        <v>163</v>
      </c>
      <c r="Q23" s="117"/>
      <c r="R23" s="117"/>
      <c r="S23" s="117"/>
      <c r="T23" s="117"/>
      <c r="U23" s="117"/>
      <c r="V23" s="117"/>
      <c r="W23" s="117"/>
    </row>
    <row r="24" spans="1:23" ht="15" customHeight="1">
      <c r="A24" s="237" t="s">
        <v>1</v>
      </c>
      <c r="B24" s="239" t="s">
        <v>15</v>
      </c>
      <c r="C24" s="241" t="s">
        <v>22</v>
      </c>
      <c r="D24" s="239" t="s">
        <v>16</v>
      </c>
      <c r="E24" s="239" t="s">
        <v>23</v>
      </c>
      <c r="F24" s="241" t="s">
        <v>5</v>
      </c>
      <c r="G24" s="244" t="s">
        <v>17</v>
      </c>
      <c r="H24" s="250" t="s">
        <v>19</v>
      </c>
      <c r="I24" s="253" t="s">
        <v>21</v>
      </c>
      <c r="J24" s="253" t="s">
        <v>20</v>
      </c>
      <c r="K24" s="327" t="s">
        <v>231</v>
      </c>
      <c r="L24" s="328"/>
      <c r="M24" s="329"/>
      <c r="N24" s="274" t="s">
        <v>0</v>
      </c>
      <c r="O24" s="241" t="s">
        <v>4</v>
      </c>
      <c r="P24" s="270" t="s">
        <v>18</v>
      </c>
    </row>
    <row r="25" spans="1:23" ht="37.200000000000003" customHeight="1">
      <c r="A25" s="238"/>
      <c r="B25" s="240"/>
      <c r="C25" s="242"/>
      <c r="D25" s="240"/>
      <c r="E25" s="243"/>
      <c r="F25" s="242"/>
      <c r="G25" s="245"/>
      <c r="H25" s="268"/>
      <c r="I25" s="272"/>
      <c r="J25" s="272"/>
      <c r="K25" s="330"/>
      <c r="L25" s="331"/>
      <c r="M25" s="332"/>
      <c r="N25" s="275"/>
      <c r="O25" s="242"/>
      <c r="P25" s="271"/>
    </row>
    <row r="26" spans="1:23" ht="36.75" customHeight="1">
      <c r="A26" s="238"/>
      <c r="B26" s="240"/>
      <c r="C26" s="242"/>
      <c r="D26" s="240"/>
      <c r="E26" s="243"/>
      <c r="F26" s="242"/>
      <c r="G26" s="246"/>
      <c r="H26" s="269"/>
      <c r="I26" s="273"/>
      <c r="J26" s="273"/>
      <c r="K26" s="207" t="s">
        <v>232</v>
      </c>
      <c r="L26" s="162" t="s">
        <v>233</v>
      </c>
      <c r="M26" s="208" t="s">
        <v>234</v>
      </c>
      <c r="N26" s="276"/>
      <c r="O26" s="277"/>
      <c r="P26" s="271"/>
      <c r="Q26" s="133" t="s">
        <v>110</v>
      </c>
      <c r="R26" s="121" t="s">
        <v>111</v>
      </c>
      <c r="S26" s="120" t="s">
        <v>112</v>
      </c>
      <c r="T26" s="120" t="s">
        <v>9</v>
      </c>
      <c r="U26" s="120" t="s">
        <v>8</v>
      </c>
      <c r="V26" s="120" t="s">
        <v>10</v>
      </c>
    </row>
    <row r="27" spans="1:23" s="168" customFormat="1" ht="20.100000000000001" customHeight="1">
      <c r="A27" s="55">
        <v>1</v>
      </c>
      <c r="B27" s="51">
        <v>20</v>
      </c>
      <c r="C27" s="69" t="s">
        <v>84</v>
      </c>
      <c r="D27" s="50">
        <v>31480</v>
      </c>
      <c r="E27" s="31" t="s">
        <v>3</v>
      </c>
      <c r="F27" s="104" t="s">
        <v>178</v>
      </c>
      <c r="G27" s="88" t="s">
        <v>98</v>
      </c>
      <c r="H27" s="35">
        <v>9.7222222222222224E-3</v>
      </c>
      <c r="I27" s="52">
        <v>0.44722222222222219</v>
      </c>
      <c r="J27" s="72"/>
      <c r="K27" s="178">
        <f t="shared" ref="K27:K35" si="3">J27-H27</f>
        <v>-9.7222222222222224E-3</v>
      </c>
      <c r="L27" s="179">
        <f t="shared" ref="L27:L35" si="4">K27-$K$27</f>
        <v>0</v>
      </c>
      <c r="M27" s="180">
        <f t="shared" ref="M27:M35" si="5">$O$22*1000/(K27*24000)</f>
        <v>-8.5714285714285712</v>
      </c>
      <c r="N27" s="43"/>
      <c r="O27" s="42"/>
      <c r="P27" s="56"/>
      <c r="Q27" s="33"/>
      <c r="R27" s="32"/>
      <c r="S27" s="32"/>
      <c r="T27" s="32"/>
      <c r="U27" s="114" t="s">
        <v>109</v>
      </c>
      <c r="V27" s="114" t="s">
        <v>114</v>
      </c>
    </row>
    <row r="28" spans="1:23" s="168" customFormat="1" ht="20.100000000000001" customHeight="1">
      <c r="A28" s="55">
        <v>2</v>
      </c>
      <c r="B28" s="51">
        <v>21</v>
      </c>
      <c r="C28" s="69" t="s">
        <v>181</v>
      </c>
      <c r="D28" s="50">
        <v>34185</v>
      </c>
      <c r="E28" s="31"/>
      <c r="F28" s="131" t="s">
        <v>182</v>
      </c>
      <c r="G28" s="88" t="s">
        <v>206</v>
      </c>
      <c r="H28" s="35">
        <v>1.0416666666666666E-2</v>
      </c>
      <c r="I28" s="52">
        <v>0.44791666666666669</v>
      </c>
      <c r="J28" s="72"/>
      <c r="K28" s="178">
        <f t="shared" si="3"/>
        <v>-1.0416666666666666E-2</v>
      </c>
      <c r="L28" s="179">
        <f t="shared" si="4"/>
        <v>-6.9444444444444371E-4</v>
      </c>
      <c r="M28" s="180">
        <f t="shared" si="5"/>
        <v>-8</v>
      </c>
      <c r="N28" s="43"/>
      <c r="O28" s="42"/>
      <c r="P28" s="56"/>
      <c r="Q28" s="126"/>
      <c r="R28" s="114"/>
      <c r="S28" s="114"/>
      <c r="T28" s="114"/>
      <c r="U28" s="114"/>
      <c r="V28" s="114"/>
    </row>
    <row r="29" spans="1:23" s="168" customFormat="1" ht="20.100000000000001" customHeight="1">
      <c r="A29" s="55">
        <v>3</v>
      </c>
      <c r="B29" s="51">
        <v>22</v>
      </c>
      <c r="C29" s="69" t="s">
        <v>41</v>
      </c>
      <c r="D29" s="50">
        <v>31283</v>
      </c>
      <c r="E29" s="31" t="s">
        <v>3</v>
      </c>
      <c r="F29" s="104" t="s">
        <v>42</v>
      </c>
      <c r="G29" s="88" t="s">
        <v>211</v>
      </c>
      <c r="H29" s="35">
        <v>1.1111111111111099E-2</v>
      </c>
      <c r="I29" s="52">
        <v>0.44861111111111102</v>
      </c>
      <c r="J29" s="72"/>
      <c r="K29" s="178">
        <f t="shared" si="3"/>
        <v>-1.1111111111111099E-2</v>
      </c>
      <c r="L29" s="179">
        <f t="shared" si="4"/>
        <v>-1.388888888888877E-3</v>
      </c>
      <c r="M29" s="180">
        <f t="shared" si="5"/>
        <v>-7.5000000000000071</v>
      </c>
      <c r="N29" s="43"/>
      <c r="O29" s="42"/>
      <c r="P29" s="56"/>
      <c r="Q29" s="126" t="s">
        <v>114</v>
      </c>
      <c r="R29" s="114" t="s">
        <v>114</v>
      </c>
      <c r="S29" s="114" t="s">
        <v>114</v>
      </c>
      <c r="T29" s="114" t="s">
        <v>114</v>
      </c>
      <c r="U29" s="114" t="s">
        <v>109</v>
      </c>
      <c r="V29" s="114" t="s">
        <v>114</v>
      </c>
    </row>
    <row r="30" spans="1:23" s="168" customFormat="1" ht="20.100000000000001" customHeight="1">
      <c r="A30" s="55">
        <v>4</v>
      </c>
      <c r="B30" s="51">
        <v>23</v>
      </c>
      <c r="C30" s="69" t="s">
        <v>38</v>
      </c>
      <c r="D30" s="50">
        <v>38303</v>
      </c>
      <c r="E30" s="31" t="s">
        <v>3</v>
      </c>
      <c r="F30" s="104" t="s">
        <v>89</v>
      </c>
      <c r="G30" s="88" t="s">
        <v>118</v>
      </c>
      <c r="H30" s="35">
        <v>1.18055555555556E-2</v>
      </c>
      <c r="I30" s="52">
        <v>0.44930555555555601</v>
      </c>
      <c r="J30" s="54"/>
      <c r="K30" s="178">
        <f t="shared" si="3"/>
        <v>-1.18055555555556E-2</v>
      </c>
      <c r="L30" s="179">
        <f t="shared" si="4"/>
        <v>-2.083333333333378E-3</v>
      </c>
      <c r="M30" s="180">
        <f t="shared" si="5"/>
        <v>-7.0588235294117379</v>
      </c>
      <c r="N30" s="43"/>
      <c r="O30" s="42"/>
      <c r="P30" s="56"/>
      <c r="Q30" s="33"/>
      <c r="R30" s="32"/>
      <c r="S30" s="114" t="s">
        <v>114</v>
      </c>
      <c r="T30" s="32"/>
      <c r="U30" s="153"/>
      <c r="V30" s="114" t="s">
        <v>114</v>
      </c>
    </row>
    <row r="31" spans="1:23" s="168" customFormat="1" ht="20.100000000000001" customHeight="1">
      <c r="A31" s="55">
        <v>5</v>
      </c>
      <c r="B31" s="51">
        <v>24</v>
      </c>
      <c r="C31" s="69" t="s">
        <v>176</v>
      </c>
      <c r="D31" s="50">
        <v>32410</v>
      </c>
      <c r="E31" s="31" t="s">
        <v>25</v>
      </c>
      <c r="F31" s="131" t="s">
        <v>88</v>
      </c>
      <c r="G31" s="88" t="s">
        <v>98</v>
      </c>
      <c r="H31" s="35">
        <v>1.2500000000000001E-2</v>
      </c>
      <c r="I31" s="52">
        <v>0.45</v>
      </c>
      <c r="J31" s="54"/>
      <c r="K31" s="178">
        <f t="shared" si="3"/>
        <v>-1.2500000000000001E-2</v>
      </c>
      <c r="L31" s="179">
        <f t="shared" si="4"/>
        <v>-2.7777777777777783E-3</v>
      </c>
      <c r="M31" s="180">
        <f t="shared" si="5"/>
        <v>-6.666666666666667</v>
      </c>
      <c r="N31" s="43"/>
      <c r="O31" s="42"/>
      <c r="P31" s="56"/>
      <c r="Q31" s="126"/>
      <c r="R31" s="114"/>
      <c r="S31" s="114"/>
      <c r="T31" s="114"/>
      <c r="U31" s="114"/>
      <c r="V31" s="114"/>
    </row>
    <row r="32" spans="1:23" s="168" customFormat="1" ht="20.100000000000001" customHeight="1">
      <c r="A32" s="55">
        <v>6</v>
      </c>
      <c r="B32" s="51">
        <v>25</v>
      </c>
      <c r="C32" s="175" t="s">
        <v>161</v>
      </c>
      <c r="D32" s="176">
        <v>38244</v>
      </c>
      <c r="E32" s="31" t="s">
        <v>25</v>
      </c>
      <c r="F32" s="177" t="s">
        <v>228</v>
      </c>
      <c r="G32" s="88" t="s">
        <v>115</v>
      </c>
      <c r="H32" s="35">
        <v>1.3194444444444399E-2</v>
      </c>
      <c r="I32" s="52">
        <v>0.45069444444444501</v>
      </c>
      <c r="J32" s="54"/>
      <c r="K32" s="178">
        <f t="shared" si="3"/>
        <v>-1.3194444444444399E-2</v>
      </c>
      <c r="L32" s="179">
        <f t="shared" si="4"/>
        <v>-3.4722222222221769E-3</v>
      </c>
      <c r="M32" s="180">
        <f t="shared" si="5"/>
        <v>-6.3157894736842319</v>
      </c>
      <c r="N32" s="43"/>
      <c r="O32" s="42"/>
      <c r="P32" s="56"/>
      <c r="Q32" s="126"/>
      <c r="R32" s="114"/>
      <c r="S32" s="114"/>
      <c r="T32" s="114"/>
      <c r="U32" s="114"/>
      <c r="V32" s="114"/>
    </row>
    <row r="33" spans="1:27" s="168" customFormat="1" ht="20.100000000000001" customHeight="1">
      <c r="A33" s="55">
        <v>7</v>
      </c>
      <c r="B33" s="51">
        <v>26</v>
      </c>
      <c r="C33" s="69" t="s">
        <v>85</v>
      </c>
      <c r="D33" s="50">
        <v>33864</v>
      </c>
      <c r="E33" s="31" t="s">
        <v>28</v>
      </c>
      <c r="F33" s="104" t="s">
        <v>177</v>
      </c>
      <c r="G33" s="88" t="s">
        <v>86</v>
      </c>
      <c r="H33" s="35">
        <v>1.38888888888889E-2</v>
      </c>
      <c r="I33" s="52">
        <v>0.45138888888888901</v>
      </c>
      <c r="J33" s="54"/>
      <c r="K33" s="178">
        <f t="shared" si="3"/>
        <v>-1.38888888888889E-2</v>
      </c>
      <c r="L33" s="179">
        <f t="shared" si="4"/>
        <v>-4.1666666666666779E-3</v>
      </c>
      <c r="M33" s="180">
        <f t="shared" si="5"/>
        <v>-5.9999999999999956</v>
      </c>
      <c r="N33" s="43"/>
      <c r="O33" s="42"/>
      <c r="P33" s="56"/>
      <c r="Q33" s="126" t="s">
        <v>114</v>
      </c>
      <c r="R33" s="114" t="s">
        <v>114</v>
      </c>
      <c r="S33" s="114" t="s">
        <v>114</v>
      </c>
      <c r="T33" s="114" t="s">
        <v>114</v>
      </c>
      <c r="U33" s="114" t="s">
        <v>109</v>
      </c>
      <c r="V33" s="114" t="s">
        <v>114</v>
      </c>
    </row>
    <row r="34" spans="1:27" s="168" customFormat="1" ht="20.100000000000001" customHeight="1">
      <c r="A34" s="55">
        <v>8</v>
      </c>
      <c r="B34" s="51">
        <v>27</v>
      </c>
      <c r="C34" s="69" t="s">
        <v>175</v>
      </c>
      <c r="D34" s="50">
        <v>25374</v>
      </c>
      <c r="E34" s="31" t="s">
        <v>14</v>
      </c>
      <c r="F34" s="131" t="s">
        <v>168</v>
      </c>
      <c r="G34" s="88" t="s">
        <v>169</v>
      </c>
      <c r="H34" s="35">
        <v>1.4583333333333301E-2</v>
      </c>
      <c r="I34" s="52">
        <v>0.452083333333334</v>
      </c>
      <c r="J34" s="54"/>
      <c r="K34" s="178">
        <f t="shared" si="3"/>
        <v>-1.4583333333333301E-2</v>
      </c>
      <c r="L34" s="179">
        <f t="shared" si="4"/>
        <v>-4.8611111111110782E-3</v>
      </c>
      <c r="M34" s="180">
        <f t="shared" si="5"/>
        <v>-5.7142857142857268</v>
      </c>
      <c r="N34" s="43"/>
      <c r="O34" s="42"/>
      <c r="P34" s="56"/>
      <c r="Q34" s="126"/>
      <c r="R34" s="114"/>
      <c r="S34" s="114"/>
      <c r="T34" s="114"/>
      <c r="U34" s="114"/>
      <c r="V34" s="114"/>
    </row>
    <row r="35" spans="1:27" s="168" customFormat="1" ht="20.100000000000001" customHeight="1" thickBot="1">
      <c r="A35" s="59">
        <v>9</v>
      </c>
      <c r="B35" s="60">
        <v>28</v>
      </c>
      <c r="C35" s="71" t="s">
        <v>179</v>
      </c>
      <c r="D35" s="87">
        <v>22472</v>
      </c>
      <c r="E35" s="61" t="s">
        <v>28</v>
      </c>
      <c r="F35" s="173" t="s">
        <v>180</v>
      </c>
      <c r="G35" s="89" t="s">
        <v>150</v>
      </c>
      <c r="H35" s="36">
        <v>1.52777777777778E-2</v>
      </c>
      <c r="I35" s="62">
        <v>0.452777777777778</v>
      </c>
      <c r="J35" s="63"/>
      <c r="K35" s="181">
        <f t="shared" si="3"/>
        <v>-1.52777777777778E-2</v>
      </c>
      <c r="L35" s="182">
        <f t="shared" si="4"/>
        <v>-5.5555555555555775E-3</v>
      </c>
      <c r="M35" s="183">
        <f t="shared" si="5"/>
        <v>-5.454545454545447</v>
      </c>
      <c r="N35" s="41"/>
      <c r="O35" s="64"/>
      <c r="P35" s="65"/>
      <c r="Q35" s="126"/>
      <c r="R35" s="114"/>
      <c r="S35" s="114"/>
      <c r="T35" s="114"/>
      <c r="U35" s="114"/>
      <c r="V35" s="114"/>
    </row>
    <row r="36" spans="1:27" ht="15" customHeight="1">
      <c r="A36" s="23"/>
      <c r="B36" s="37"/>
      <c r="C36" s="46"/>
      <c r="D36" s="27"/>
      <c r="E36" s="26"/>
      <c r="F36" s="47"/>
      <c r="G36" s="25"/>
      <c r="H36" s="38"/>
      <c r="I36" s="38"/>
      <c r="J36" s="38"/>
      <c r="K36" s="44"/>
      <c r="L36" s="39"/>
      <c r="M36" s="40"/>
      <c r="N36" s="24"/>
      <c r="O36" s="45"/>
      <c r="P36" s="48"/>
      <c r="Q36" s="168"/>
      <c r="R36" s="168"/>
      <c r="S36" s="168"/>
      <c r="T36" s="168"/>
      <c r="U36" s="168"/>
      <c r="V36" s="168"/>
      <c r="W36" s="168"/>
      <c r="X36" s="21"/>
      <c r="Z36" s="21"/>
      <c r="AA36" s="21"/>
    </row>
    <row r="37" spans="1:27" ht="15" customHeight="1">
      <c r="A37" s="9" t="s">
        <v>186</v>
      </c>
      <c r="B37" s="6"/>
      <c r="C37" s="7"/>
      <c r="D37" s="15"/>
      <c r="E37" s="11"/>
      <c r="F37" s="16"/>
      <c r="G37" s="34"/>
      <c r="H37" s="73"/>
      <c r="I37" s="20"/>
      <c r="J37" s="16"/>
      <c r="K37" s="17"/>
      <c r="L37" s="34"/>
      <c r="M37" s="4"/>
      <c r="O37" s="73">
        <v>2</v>
      </c>
      <c r="P37" s="20" t="s">
        <v>162</v>
      </c>
    </row>
    <row r="38" spans="1:27" ht="15" customHeight="1" thickBot="1">
      <c r="A38" s="5"/>
      <c r="B38" s="6"/>
      <c r="C38" s="7"/>
      <c r="D38" s="15"/>
      <c r="E38" s="11"/>
      <c r="F38" s="16"/>
      <c r="G38" s="9"/>
      <c r="H38" s="3"/>
      <c r="I38" s="20"/>
      <c r="J38" s="16"/>
      <c r="K38" s="17"/>
      <c r="L38" s="9"/>
      <c r="M38" s="2"/>
      <c r="O38" s="3">
        <v>53</v>
      </c>
      <c r="P38" s="20" t="s">
        <v>163</v>
      </c>
    </row>
    <row r="39" spans="1:27" ht="15" customHeight="1">
      <c r="A39" s="262" t="s">
        <v>1</v>
      </c>
      <c r="B39" s="265" t="s">
        <v>15</v>
      </c>
      <c r="C39" s="228" t="s">
        <v>22</v>
      </c>
      <c r="D39" s="265" t="s">
        <v>16</v>
      </c>
      <c r="E39" s="265" t="s">
        <v>23</v>
      </c>
      <c r="F39" s="228" t="s">
        <v>5</v>
      </c>
      <c r="G39" s="247" t="s">
        <v>17</v>
      </c>
      <c r="H39" s="250" t="s">
        <v>19</v>
      </c>
      <c r="I39" s="253" t="s">
        <v>21</v>
      </c>
      <c r="J39" s="253" t="s">
        <v>20</v>
      </c>
      <c r="K39" s="327" t="s">
        <v>231</v>
      </c>
      <c r="L39" s="328"/>
      <c r="M39" s="329"/>
      <c r="N39" s="259" t="s">
        <v>0</v>
      </c>
      <c r="O39" s="228" t="s">
        <v>4</v>
      </c>
      <c r="P39" s="231" t="s">
        <v>18</v>
      </c>
    </row>
    <row r="40" spans="1:27" ht="31.2" customHeight="1">
      <c r="A40" s="263"/>
      <c r="B40" s="266"/>
      <c r="C40" s="229"/>
      <c r="D40" s="266"/>
      <c r="E40" s="266"/>
      <c r="F40" s="229"/>
      <c r="G40" s="248"/>
      <c r="H40" s="251"/>
      <c r="I40" s="254"/>
      <c r="J40" s="254"/>
      <c r="K40" s="330"/>
      <c r="L40" s="331"/>
      <c r="M40" s="332"/>
      <c r="N40" s="260"/>
      <c r="O40" s="229"/>
      <c r="P40" s="232"/>
      <c r="Q40" s="116"/>
      <c r="R40" s="116"/>
      <c r="S40" s="116"/>
      <c r="T40" s="116"/>
      <c r="U40" s="116"/>
      <c r="V40" s="116"/>
      <c r="W40" s="116"/>
    </row>
    <row r="41" spans="1:27" ht="36.75" customHeight="1">
      <c r="A41" s="264"/>
      <c r="B41" s="267"/>
      <c r="C41" s="230"/>
      <c r="D41" s="267"/>
      <c r="E41" s="267"/>
      <c r="F41" s="230"/>
      <c r="G41" s="249"/>
      <c r="H41" s="252"/>
      <c r="I41" s="255"/>
      <c r="J41" s="255"/>
      <c r="K41" s="207" t="s">
        <v>232</v>
      </c>
      <c r="L41" s="162" t="s">
        <v>233</v>
      </c>
      <c r="M41" s="208" t="s">
        <v>234</v>
      </c>
      <c r="N41" s="261"/>
      <c r="O41" s="230"/>
      <c r="P41" s="233"/>
      <c r="Q41" s="133" t="s">
        <v>110</v>
      </c>
      <c r="R41" s="121" t="s">
        <v>111</v>
      </c>
      <c r="S41" s="120" t="s">
        <v>112</v>
      </c>
      <c r="T41" s="120" t="s">
        <v>9</v>
      </c>
      <c r="U41" s="120" t="s">
        <v>8</v>
      </c>
      <c r="V41" s="120" t="s">
        <v>10</v>
      </c>
      <c r="W41" s="117"/>
    </row>
    <row r="42" spans="1:27" s="168" customFormat="1" ht="20.100000000000001" customHeight="1">
      <c r="A42" s="78">
        <v>1</v>
      </c>
      <c r="B42" s="90">
        <v>29</v>
      </c>
      <c r="C42" s="69" t="s">
        <v>188</v>
      </c>
      <c r="D42" s="50">
        <v>37924</v>
      </c>
      <c r="E42" s="31"/>
      <c r="F42" s="104" t="s">
        <v>226</v>
      </c>
      <c r="G42" s="88" t="s">
        <v>169</v>
      </c>
      <c r="H42" s="35">
        <v>2.0833333333333332E-2</v>
      </c>
      <c r="I42" s="52">
        <v>0.45833333333333331</v>
      </c>
      <c r="J42" s="54"/>
      <c r="K42" s="178">
        <f>J42-H42</f>
        <v>-2.0833333333333332E-2</v>
      </c>
      <c r="L42" s="179" t="e">
        <f>K42-#REF!</f>
        <v>#REF!</v>
      </c>
      <c r="M42" s="180">
        <f>$O$9*1000/(K42*24000)</f>
        <v>-4</v>
      </c>
      <c r="N42" s="43"/>
      <c r="O42" s="42"/>
      <c r="P42" s="53"/>
      <c r="Q42" s="33"/>
      <c r="R42" s="32"/>
      <c r="S42" s="32"/>
      <c r="T42" s="32"/>
      <c r="U42" s="32"/>
      <c r="V42" s="114"/>
    </row>
    <row r="43" spans="1:27" s="168" customFormat="1" ht="20.100000000000001" customHeight="1">
      <c r="A43" s="78">
        <v>2</v>
      </c>
      <c r="B43" s="90">
        <v>30</v>
      </c>
      <c r="C43" s="57" t="s">
        <v>52</v>
      </c>
      <c r="D43" s="50">
        <v>37713</v>
      </c>
      <c r="E43" s="31" t="s">
        <v>25</v>
      </c>
      <c r="F43" s="104" t="s">
        <v>191</v>
      </c>
      <c r="G43" s="88" t="s">
        <v>53</v>
      </c>
      <c r="H43" s="35">
        <v>2.1527777777777781E-2</v>
      </c>
      <c r="I43" s="52">
        <v>0.45902777777777781</v>
      </c>
      <c r="J43" s="54"/>
      <c r="K43" s="178">
        <f>J43-H43</f>
        <v>-2.1527777777777781E-2</v>
      </c>
      <c r="L43" s="179" t="e">
        <f>K43-#REF!</f>
        <v>#REF!</v>
      </c>
      <c r="M43" s="180">
        <f>$O$9*1000/(K43*24000)</f>
        <v>-3.8709677419354831</v>
      </c>
      <c r="N43" s="43"/>
      <c r="O43" s="42"/>
      <c r="P43" s="53"/>
      <c r="Q43" s="33"/>
      <c r="R43" s="32"/>
      <c r="S43" s="32"/>
      <c r="T43" s="32"/>
      <c r="U43" s="32"/>
      <c r="V43" s="114" t="s">
        <v>114</v>
      </c>
    </row>
    <row r="44" spans="1:27" s="168" customFormat="1" ht="20.100000000000001" customHeight="1">
      <c r="A44" s="78">
        <v>3</v>
      </c>
      <c r="B44" s="90">
        <v>31</v>
      </c>
      <c r="C44" s="57" t="s">
        <v>37</v>
      </c>
      <c r="D44" s="50">
        <v>38189</v>
      </c>
      <c r="E44" s="31" t="s">
        <v>25</v>
      </c>
      <c r="F44" s="104" t="s">
        <v>100</v>
      </c>
      <c r="G44" s="88" t="s">
        <v>98</v>
      </c>
      <c r="H44" s="35">
        <v>2.2222222222222199E-2</v>
      </c>
      <c r="I44" s="52">
        <v>0.45972222222222198</v>
      </c>
      <c r="J44" s="105"/>
      <c r="K44" s="178">
        <f>J44-H44</f>
        <v>-2.2222222222222199E-2</v>
      </c>
      <c r="L44" s="179" t="e">
        <f>K44-#REF!</f>
        <v>#REF!</v>
      </c>
      <c r="M44" s="180">
        <f>$O$9*1000/(K44*24000)</f>
        <v>-3.7500000000000036</v>
      </c>
      <c r="N44" s="106"/>
      <c r="O44" s="107"/>
      <c r="P44" s="154"/>
      <c r="Q44" s="126"/>
      <c r="R44" s="114"/>
      <c r="S44" s="114"/>
      <c r="T44" s="114" t="s">
        <v>114</v>
      </c>
      <c r="U44" s="114" t="s">
        <v>114</v>
      </c>
      <c r="V44" s="114" t="s">
        <v>114</v>
      </c>
    </row>
    <row r="45" spans="1:27" s="168" customFormat="1" ht="20.100000000000001" customHeight="1">
      <c r="A45" s="78">
        <v>4</v>
      </c>
      <c r="B45" s="90">
        <v>32</v>
      </c>
      <c r="C45" s="57" t="s">
        <v>189</v>
      </c>
      <c r="D45" s="50">
        <v>37888</v>
      </c>
      <c r="E45" s="31"/>
      <c r="F45" s="104" t="s">
        <v>190</v>
      </c>
      <c r="G45" s="88" t="s">
        <v>98</v>
      </c>
      <c r="H45" s="35">
        <v>2.29166666666667E-2</v>
      </c>
      <c r="I45" s="52">
        <v>0.46041666666666697</v>
      </c>
      <c r="J45" s="105"/>
      <c r="K45" s="178">
        <f>J45-H45</f>
        <v>-2.29166666666667E-2</v>
      </c>
      <c r="L45" s="179" t="e">
        <f>K45-#REF!</f>
        <v>#REF!</v>
      </c>
      <c r="M45" s="180">
        <f>$O$9*1000/(K45*24000)</f>
        <v>-3.6363636363636309</v>
      </c>
      <c r="N45" s="106"/>
      <c r="O45" s="107"/>
      <c r="P45" s="154"/>
      <c r="Q45" s="33"/>
      <c r="R45" s="32"/>
      <c r="S45" s="32"/>
      <c r="T45" s="32"/>
      <c r="U45" s="32"/>
      <c r="V45" s="32"/>
    </row>
    <row r="46" spans="1:27" s="168" customFormat="1" ht="20.100000000000001" customHeight="1" thickBot="1">
      <c r="A46" s="77">
        <v>5</v>
      </c>
      <c r="B46" s="60">
        <v>33</v>
      </c>
      <c r="C46" s="129" t="s">
        <v>50</v>
      </c>
      <c r="D46" s="87">
        <v>38647</v>
      </c>
      <c r="E46" s="61" t="s">
        <v>3</v>
      </c>
      <c r="F46" s="110" t="s">
        <v>225</v>
      </c>
      <c r="G46" s="89" t="s">
        <v>192</v>
      </c>
      <c r="H46" s="36">
        <v>2.36111111111111E-2</v>
      </c>
      <c r="I46" s="62">
        <v>0.46111111111111103</v>
      </c>
      <c r="J46" s="63"/>
      <c r="K46" s="181">
        <f>J46-H46</f>
        <v>-2.36111111111111E-2</v>
      </c>
      <c r="L46" s="182" t="e">
        <f>K46-#REF!</f>
        <v>#REF!</v>
      </c>
      <c r="M46" s="183">
        <f>$O$9*1000/(K46*24000)</f>
        <v>-3.529411764705884</v>
      </c>
      <c r="N46" s="41"/>
      <c r="O46" s="64"/>
      <c r="P46" s="132"/>
      <c r="Q46" s="33"/>
      <c r="R46" s="32"/>
      <c r="S46" s="32"/>
      <c r="T46" s="32"/>
      <c r="U46" s="32"/>
      <c r="V46" s="32"/>
    </row>
    <row r="47" spans="1:27" ht="16.2" customHeight="1">
      <c r="A47" s="5"/>
      <c r="B47" s="6"/>
      <c r="C47" s="7"/>
      <c r="D47" s="15"/>
      <c r="E47" s="11"/>
      <c r="F47" s="16"/>
      <c r="G47" s="29"/>
      <c r="H47" s="16"/>
      <c r="I47" s="16"/>
      <c r="J47" s="16"/>
      <c r="K47" s="17"/>
      <c r="L47" s="18"/>
      <c r="M47" s="8"/>
      <c r="N47" s="10"/>
      <c r="O47" s="30"/>
      <c r="P47" s="169"/>
    </row>
    <row r="48" spans="1:27" ht="15" customHeight="1">
      <c r="A48" s="9" t="s">
        <v>187</v>
      </c>
      <c r="B48" s="6"/>
      <c r="C48" s="7"/>
      <c r="D48" s="15"/>
      <c r="E48" s="11"/>
      <c r="F48" s="16"/>
      <c r="G48" s="34"/>
      <c r="H48" s="73"/>
      <c r="I48" s="20"/>
      <c r="J48" s="16"/>
      <c r="K48" s="17"/>
      <c r="L48" s="34"/>
      <c r="M48" s="4"/>
      <c r="O48" s="73">
        <v>2</v>
      </c>
      <c r="P48" s="20" t="s">
        <v>162</v>
      </c>
      <c r="Q48" s="117"/>
      <c r="R48" s="117"/>
      <c r="S48" s="117"/>
      <c r="T48" s="117"/>
      <c r="U48" s="117"/>
      <c r="V48" s="117"/>
      <c r="W48" s="117"/>
    </row>
    <row r="49" spans="1:23" ht="15" customHeight="1" thickBot="1">
      <c r="A49" s="5"/>
      <c r="B49" s="6"/>
      <c r="C49" s="7"/>
      <c r="D49" s="15"/>
      <c r="E49" s="11"/>
      <c r="F49" s="16"/>
      <c r="G49" s="9"/>
      <c r="H49" s="3"/>
      <c r="I49" s="20"/>
      <c r="J49" s="16"/>
      <c r="K49" s="17"/>
      <c r="L49" s="9"/>
      <c r="M49" s="2"/>
      <c r="O49" s="3">
        <v>53</v>
      </c>
      <c r="P49" s="20" t="s">
        <v>163</v>
      </c>
    </row>
    <row r="50" spans="1:23" ht="15" customHeight="1">
      <c r="A50" s="287" t="s">
        <v>1</v>
      </c>
      <c r="B50" s="290" t="s">
        <v>15</v>
      </c>
      <c r="C50" s="278" t="s">
        <v>22</v>
      </c>
      <c r="D50" s="290" t="s">
        <v>16</v>
      </c>
      <c r="E50" s="290" t="s">
        <v>23</v>
      </c>
      <c r="F50" s="278" t="s">
        <v>5</v>
      </c>
      <c r="G50" s="231" t="s">
        <v>17</v>
      </c>
      <c r="H50" s="281" t="s">
        <v>19</v>
      </c>
      <c r="I50" s="284" t="s">
        <v>21</v>
      </c>
      <c r="J50" s="284" t="s">
        <v>20</v>
      </c>
      <c r="K50" s="327" t="s">
        <v>231</v>
      </c>
      <c r="L50" s="328"/>
      <c r="M50" s="329"/>
      <c r="N50" s="259" t="s">
        <v>0</v>
      </c>
      <c r="O50" s="278" t="s">
        <v>4</v>
      </c>
      <c r="P50" s="231" t="s">
        <v>18</v>
      </c>
    </row>
    <row r="51" spans="1:23" ht="39.6" customHeight="1">
      <c r="A51" s="288"/>
      <c r="B51" s="291"/>
      <c r="C51" s="279"/>
      <c r="D51" s="291"/>
      <c r="E51" s="291"/>
      <c r="F51" s="279"/>
      <c r="G51" s="232"/>
      <c r="H51" s="282"/>
      <c r="I51" s="285"/>
      <c r="J51" s="285"/>
      <c r="K51" s="330"/>
      <c r="L51" s="331"/>
      <c r="M51" s="332"/>
      <c r="N51" s="260"/>
      <c r="O51" s="279"/>
      <c r="P51" s="232"/>
      <c r="Q51" s="116"/>
      <c r="R51" s="116"/>
      <c r="S51" s="116"/>
      <c r="T51" s="116"/>
      <c r="U51" s="116"/>
      <c r="V51" s="116"/>
      <c r="W51" s="116"/>
    </row>
    <row r="52" spans="1:23" ht="36.75" customHeight="1">
      <c r="A52" s="289"/>
      <c r="B52" s="292"/>
      <c r="C52" s="280"/>
      <c r="D52" s="292"/>
      <c r="E52" s="292"/>
      <c r="F52" s="280"/>
      <c r="G52" s="233"/>
      <c r="H52" s="283"/>
      <c r="I52" s="286"/>
      <c r="J52" s="286"/>
      <c r="K52" s="207" t="s">
        <v>232</v>
      </c>
      <c r="L52" s="162" t="s">
        <v>233</v>
      </c>
      <c r="M52" s="208" t="s">
        <v>234</v>
      </c>
      <c r="N52" s="261"/>
      <c r="O52" s="280"/>
      <c r="P52" s="233"/>
      <c r="Q52" s="133" t="s">
        <v>110</v>
      </c>
      <c r="R52" s="121" t="s">
        <v>111</v>
      </c>
      <c r="S52" s="120" t="s">
        <v>112</v>
      </c>
      <c r="T52" s="120" t="s">
        <v>9</v>
      </c>
      <c r="U52" s="120" t="s">
        <v>8</v>
      </c>
      <c r="V52" s="120" t="s">
        <v>10</v>
      </c>
      <c r="W52" s="117"/>
    </row>
    <row r="53" spans="1:23" s="168" customFormat="1" ht="20.100000000000001" customHeight="1">
      <c r="A53" s="78">
        <v>1</v>
      </c>
      <c r="B53" s="51">
        <v>34</v>
      </c>
      <c r="C53" s="69" t="s">
        <v>95</v>
      </c>
      <c r="D53" s="50">
        <v>39290</v>
      </c>
      <c r="E53" s="31"/>
      <c r="F53" s="104" t="s">
        <v>97</v>
      </c>
      <c r="G53" s="88" t="s">
        <v>94</v>
      </c>
      <c r="H53" s="35">
        <v>2.5694444444444447E-2</v>
      </c>
      <c r="I53" s="52">
        <v>0.46319444444444446</v>
      </c>
      <c r="J53" s="54"/>
      <c r="K53" s="178">
        <f t="shared" ref="K53:K58" si="6">J53-H53</f>
        <v>-2.5694444444444447E-2</v>
      </c>
      <c r="L53" s="179" t="e">
        <f>K53-#REF!</f>
        <v>#REF!</v>
      </c>
      <c r="M53" s="180">
        <f t="shared" ref="M53:M58" si="7">$O$9*1000/(K53*24000)</f>
        <v>-3.243243243243243</v>
      </c>
      <c r="N53" s="43"/>
      <c r="O53" s="42"/>
      <c r="P53" s="53"/>
      <c r="Q53" s="33"/>
      <c r="R53" s="32"/>
      <c r="S53" s="32"/>
      <c r="T53" s="32"/>
      <c r="U53" s="32"/>
      <c r="V53" s="32"/>
    </row>
    <row r="54" spans="1:23" s="168" customFormat="1" ht="20.100000000000001" customHeight="1">
      <c r="A54" s="78">
        <v>2</v>
      </c>
      <c r="B54" s="51">
        <v>35</v>
      </c>
      <c r="C54" s="69" t="s">
        <v>49</v>
      </c>
      <c r="D54" s="50">
        <v>39544</v>
      </c>
      <c r="E54" s="31"/>
      <c r="F54" s="104" t="s">
        <v>196</v>
      </c>
      <c r="G54" s="88" t="s">
        <v>197</v>
      </c>
      <c r="H54" s="35">
        <v>2.6388888888888889E-2</v>
      </c>
      <c r="I54" s="52">
        <v>0.46388888888888885</v>
      </c>
      <c r="J54" s="54"/>
      <c r="K54" s="178">
        <f t="shared" si="6"/>
        <v>-2.6388888888888889E-2</v>
      </c>
      <c r="L54" s="179" t="e">
        <f>K54-#REF!</f>
        <v>#REF!</v>
      </c>
      <c r="M54" s="180">
        <f t="shared" si="7"/>
        <v>-3.1578947368421049</v>
      </c>
      <c r="N54" s="43"/>
      <c r="O54" s="42"/>
      <c r="P54" s="53"/>
      <c r="Q54" s="126" t="s">
        <v>114</v>
      </c>
      <c r="R54" s="114" t="s">
        <v>114</v>
      </c>
      <c r="S54" s="114" t="s">
        <v>114</v>
      </c>
      <c r="T54" s="114" t="s">
        <v>114</v>
      </c>
      <c r="U54" s="114" t="s">
        <v>114</v>
      </c>
      <c r="V54" s="114" t="s">
        <v>114</v>
      </c>
    </row>
    <row r="55" spans="1:23" s="168" customFormat="1" ht="20.100000000000001" customHeight="1">
      <c r="A55" s="78">
        <v>3</v>
      </c>
      <c r="B55" s="51">
        <v>36</v>
      </c>
      <c r="C55" s="69" t="s">
        <v>48</v>
      </c>
      <c r="D55" s="50">
        <v>39752</v>
      </c>
      <c r="E55" s="31" t="s">
        <v>3</v>
      </c>
      <c r="F55" s="104" t="s">
        <v>193</v>
      </c>
      <c r="G55" s="88" t="s">
        <v>99</v>
      </c>
      <c r="H55" s="35">
        <v>2.70833333333333E-2</v>
      </c>
      <c r="I55" s="52">
        <v>0.46458333333333302</v>
      </c>
      <c r="J55" s="54"/>
      <c r="K55" s="178">
        <f t="shared" si="6"/>
        <v>-2.70833333333333E-2</v>
      </c>
      <c r="L55" s="179" t="e">
        <f>K55-#REF!</f>
        <v>#REF!</v>
      </c>
      <c r="M55" s="180">
        <f t="shared" si="7"/>
        <v>-3.0769230769230806</v>
      </c>
      <c r="N55" s="43"/>
      <c r="O55" s="42"/>
      <c r="P55" s="53"/>
      <c r="Q55" s="33"/>
      <c r="R55" s="32"/>
      <c r="S55" s="32"/>
      <c r="T55" s="32"/>
      <c r="U55" s="32"/>
      <c r="V55" s="32"/>
    </row>
    <row r="56" spans="1:23" s="168" customFormat="1" ht="20.100000000000001" customHeight="1">
      <c r="A56" s="78">
        <v>4</v>
      </c>
      <c r="B56" s="51">
        <v>37</v>
      </c>
      <c r="C56" s="57" t="s">
        <v>154</v>
      </c>
      <c r="D56" s="50">
        <v>39772</v>
      </c>
      <c r="E56" s="31" t="s">
        <v>3</v>
      </c>
      <c r="F56" s="104" t="s">
        <v>155</v>
      </c>
      <c r="G56" s="88" t="s">
        <v>151</v>
      </c>
      <c r="H56" s="35">
        <v>2.7777777777777801E-2</v>
      </c>
      <c r="I56" s="52">
        <v>0.46527777777777801</v>
      </c>
      <c r="J56" s="54"/>
      <c r="K56" s="178">
        <f t="shared" si="6"/>
        <v>-2.7777777777777801E-2</v>
      </c>
      <c r="L56" s="179" t="e">
        <f>K56-#REF!</f>
        <v>#REF!</v>
      </c>
      <c r="M56" s="180">
        <f t="shared" si="7"/>
        <v>-2.9999999999999978</v>
      </c>
      <c r="N56" s="43"/>
      <c r="O56" s="42"/>
      <c r="P56" s="53"/>
      <c r="Q56" s="126"/>
      <c r="R56" s="114"/>
      <c r="S56" s="114"/>
      <c r="T56" s="114"/>
      <c r="U56" s="114"/>
      <c r="V56" s="114"/>
    </row>
    <row r="57" spans="1:23" s="168" customFormat="1" ht="20.100000000000001" customHeight="1">
      <c r="A57" s="75">
        <v>5</v>
      </c>
      <c r="B57" s="51">
        <v>38</v>
      </c>
      <c r="C57" s="69" t="s">
        <v>36</v>
      </c>
      <c r="D57" s="50">
        <v>39279</v>
      </c>
      <c r="E57" s="31" t="s">
        <v>28</v>
      </c>
      <c r="F57" s="104" t="s">
        <v>96</v>
      </c>
      <c r="G57" s="88" t="s">
        <v>142</v>
      </c>
      <c r="H57" s="35">
        <v>2.8472222222222201E-2</v>
      </c>
      <c r="I57" s="52">
        <v>0.46597222222222201</v>
      </c>
      <c r="J57" s="54"/>
      <c r="K57" s="178">
        <f t="shared" si="6"/>
        <v>-2.8472222222222201E-2</v>
      </c>
      <c r="L57" s="179" t="e">
        <f>K57-#REF!</f>
        <v>#REF!</v>
      </c>
      <c r="M57" s="180">
        <f t="shared" si="7"/>
        <v>-2.9268292682926851</v>
      </c>
      <c r="N57" s="43"/>
      <c r="O57" s="42"/>
      <c r="P57" s="53"/>
      <c r="Q57" s="126" t="s">
        <v>114</v>
      </c>
      <c r="R57" s="114" t="s">
        <v>114</v>
      </c>
      <c r="S57" s="114" t="s">
        <v>114</v>
      </c>
      <c r="T57" s="114" t="s">
        <v>114</v>
      </c>
      <c r="U57" s="114" t="s">
        <v>114</v>
      </c>
      <c r="V57" s="114" t="s">
        <v>114</v>
      </c>
    </row>
    <row r="58" spans="1:23" s="168" customFormat="1" ht="20.100000000000001" customHeight="1" thickBot="1">
      <c r="A58" s="77">
        <v>6</v>
      </c>
      <c r="B58" s="60">
        <v>39</v>
      </c>
      <c r="C58" s="71" t="s">
        <v>194</v>
      </c>
      <c r="D58" s="87">
        <v>38919</v>
      </c>
      <c r="E58" s="61" t="s">
        <v>195</v>
      </c>
      <c r="F58" s="110" t="s">
        <v>156</v>
      </c>
      <c r="G58" s="89" t="s">
        <v>160</v>
      </c>
      <c r="H58" s="36">
        <v>2.9166666666666698E-2</v>
      </c>
      <c r="I58" s="62">
        <v>0.46666666666666601</v>
      </c>
      <c r="J58" s="63"/>
      <c r="K58" s="181">
        <f t="shared" si="6"/>
        <v>-2.9166666666666698E-2</v>
      </c>
      <c r="L58" s="182" t="e">
        <f>K58-#REF!</f>
        <v>#REF!</v>
      </c>
      <c r="M58" s="183">
        <f t="shared" si="7"/>
        <v>-2.8571428571428541</v>
      </c>
      <c r="N58" s="41"/>
      <c r="O58" s="64"/>
      <c r="P58" s="132"/>
      <c r="Q58" s="33"/>
      <c r="R58" s="32"/>
      <c r="S58" s="32"/>
      <c r="T58" s="32"/>
      <c r="U58" s="32"/>
      <c r="V58" s="32"/>
    </row>
    <row r="59" spans="1:23" ht="9" customHeight="1">
      <c r="A59" s="5"/>
      <c r="B59" s="6"/>
      <c r="C59" s="7"/>
      <c r="D59" s="15"/>
      <c r="E59" s="11"/>
      <c r="F59" s="16"/>
      <c r="G59" s="29"/>
      <c r="H59" s="16"/>
      <c r="I59" s="16"/>
      <c r="J59" s="16"/>
      <c r="K59" s="17"/>
      <c r="L59" s="18"/>
      <c r="M59" s="8"/>
      <c r="N59" s="10"/>
      <c r="O59" s="30"/>
      <c r="P59" s="169"/>
    </row>
    <row r="60" spans="1:23" ht="15" customHeight="1">
      <c r="A60" s="9" t="s">
        <v>45</v>
      </c>
      <c r="B60" s="6"/>
      <c r="C60" s="7"/>
      <c r="D60" s="15"/>
      <c r="E60" s="11"/>
      <c r="F60" s="16"/>
      <c r="G60" s="34"/>
      <c r="H60" s="73"/>
      <c r="I60" s="20"/>
      <c r="J60" s="16"/>
      <c r="K60" s="17"/>
      <c r="L60" s="34"/>
      <c r="M60" s="4"/>
      <c r="O60" s="73">
        <v>2</v>
      </c>
      <c r="P60" s="20" t="s">
        <v>162</v>
      </c>
      <c r="W60" s="21"/>
    </row>
    <row r="61" spans="1:23" ht="15" customHeight="1" thickBot="1">
      <c r="A61" s="5"/>
      <c r="B61" s="6"/>
      <c r="C61" s="7"/>
      <c r="D61" s="15"/>
      <c r="E61" s="11"/>
      <c r="F61" s="16"/>
      <c r="G61" s="9"/>
      <c r="H61" s="3"/>
      <c r="I61" s="20"/>
      <c r="J61" s="16"/>
      <c r="K61" s="17"/>
      <c r="L61" s="9"/>
      <c r="M61" s="2"/>
      <c r="O61" s="3">
        <v>53</v>
      </c>
      <c r="P61" s="20" t="s">
        <v>163</v>
      </c>
      <c r="Q61" s="116"/>
      <c r="R61" s="116"/>
      <c r="S61" s="116"/>
      <c r="T61" s="116"/>
      <c r="U61" s="116"/>
      <c r="V61" s="116"/>
      <c r="W61" s="168"/>
    </row>
    <row r="62" spans="1:23" ht="15" customHeight="1">
      <c r="A62" s="262" t="s">
        <v>1</v>
      </c>
      <c r="B62" s="265" t="s">
        <v>15</v>
      </c>
      <c r="C62" s="228" t="s">
        <v>22</v>
      </c>
      <c r="D62" s="265" t="s">
        <v>16</v>
      </c>
      <c r="E62" s="265" t="s">
        <v>23</v>
      </c>
      <c r="F62" s="228" t="s">
        <v>5</v>
      </c>
      <c r="G62" s="247" t="s">
        <v>17</v>
      </c>
      <c r="H62" s="250" t="s">
        <v>19</v>
      </c>
      <c r="I62" s="253" t="s">
        <v>21</v>
      </c>
      <c r="J62" s="253" t="s">
        <v>20</v>
      </c>
      <c r="K62" s="327" t="s">
        <v>231</v>
      </c>
      <c r="L62" s="328"/>
      <c r="M62" s="329"/>
      <c r="N62" s="274" t="s">
        <v>0</v>
      </c>
      <c r="O62" s="241"/>
      <c r="P62" s="270" t="s">
        <v>18</v>
      </c>
      <c r="Q62" s="117"/>
      <c r="R62" s="117"/>
      <c r="S62" s="117"/>
      <c r="T62" s="117"/>
      <c r="U62" s="117"/>
      <c r="V62" s="117"/>
      <c r="W62" s="117"/>
    </row>
    <row r="63" spans="1:23" ht="33" customHeight="1">
      <c r="A63" s="263"/>
      <c r="B63" s="266"/>
      <c r="C63" s="229"/>
      <c r="D63" s="266"/>
      <c r="E63" s="266"/>
      <c r="F63" s="229"/>
      <c r="G63" s="248"/>
      <c r="H63" s="251"/>
      <c r="I63" s="254"/>
      <c r="J63" s="254"/>
      <c r="K63" s="330"/>
      <c r="L63" s="331"/>
      <c r="M63" s="332"/>
      <c r="N63" s="275"/>
      <c r="O63" s="242"/>
      <c r="P63" s="271"/>
      <c r="Q63" s="116"/>
      <c r="R63" s="116"/>
      <c r="S63" s="116"/>
      <c r="T63" s="116"/>
      <c r="U63" s="116"/>
      <c r="V63" s="116"/>
      <c r="W63" s="116"/>
    </row>
    <row r="64" spans="1:23" ht="36.75" customHeight="1">
      <c r="A64" s="264"/>
      <c r="B64" s="267"/>
      <c r="C64" s="230"/>
      <c r="D64" s="267"/>
      <c r="E64" s="267"/>
      <c r="F64" s="230"/>
      <c r="G64" s="249"/>
      <c r="H64" s="252"/>
      <c r="I64" s="255"/>
      <c r="J64" s="255"/>
      <c r="K64" s="207" t="s">
        <v>232</v>
      </c>
      <c r="L64" s="162" t="s">
        <v>233</v>
      </c>
      <c r="M64" s="208" t="s">
        <v>234</v>
      </c>
      <c r="N64" s="275"/>
      <c r="O64" s="242"/>
      <c r="P64" s="271"/>
      <c r="Q64" s="133" t="s">
        <v>6</v>
      </c>
      <c r="R64" s="120" t="s">
        <v>7</v>
      </c>
      <c r="S64" s="120" t="s">
        <v>11</v>
      </c>
      <c r="T64" s="120" t="s">
        <v>9</v>
      </c>
      <c r="U64" s="120" t="s">
        <v>8</v>
      </c>
      <c r="V64" s="120" t="s">
        <v>10</v>
      </c>
      <c r="W64" s="117"/>
    </row>
    <row r="65" spans="1:27" s="168" customFormat="1" ht="20.100000000000001" customHeight="1">
      <c r="A65" s="75">
        <v>1</v>
      </c>
      <c r="B65" s="51">
        <v>40</v>
      </c>
      <c r="C65" s="80" t="s">
        <v>47</v>
      </c>
      <c r="D65" s="66">
        <v>39887</v>
      </c>
      <c r="E65" s="163"/>
      <c r="F65" s="108" t="s">
        <v>119</v>
      </c>
      <c r="G65" s="88" t="s">
        <v>212</v>
      </c>
      <c r="H65" s="35">
        <v>3.125E-2</v>
      </c>
      <c r="I65" s="52">
        <v>0.46875</v>
      </c>
      <c r="J65" s="54"/>
      <c r="K65" s="178">
        <f t="shared" ref="K65:K70" si="8">J65-H65</f>
        <v>-3.125E-2</v>
      </c>
      <c r="L65" s="179" t="e">
        <f>K65-#REF!</f>
        <v>#REF!</v>
      </c>
      <c r="M65" s="184">
        <f t="shared" ref="M65:M70" si="9">$O$9*1000/(K65*24000)</f>
        <v>-2.6666666666666665</v>
      </c>
      <c r="N65" s="43"/>
      <c r="O65" s="155"/>
      <c r="P65" s="53"/>
      <c r="Q65" s="126" t="s">
        <v>114</v>
      </c>
      <c r="R65" s="114" t="s">
        <v>114</v>
      </c>
      <c r="S65" s="114" t="s">
        <v>114</v>
      </c>
      <c r="T65" s="114" t="s">
        <v>114</v>
      </c>
      <c r="U65" s="114" t="s">
        <v>114</v>
      </c>
      <c r="V65" s="114" t="s">
        <v>114</v>
      </c>
    </row>
    <row r="66" spans="1:27" s="168" customFormat="1" ht="20.100000000000001" customHeight="1">
      <c r="A66" s="75">
        <v>2</v>
      </c>
      <c r="B66" s="51">
        <v>41</v>
      </c>
      <c r="C66" s="69" t="s">
        <v>57</v>
      </c>
      <c r="D66" s="50">
        <v>40780</v>
      </c>
      <c r="E66" s="31"/>
      <c r="F66" s="108" t="s">
        <v>200</v>
      </c>
      <c r="G66" s="88" t="s">
        <v>98</v>
      </c>
      <c r="H66" s="35">
        <v>3.1944444444444449E-2</v>
      </c>
      <c r="I66" s="52">
        <v>0.4694444444444445</v>
      </c>
      <c r="J66" s="54"/>
      <c r="K66" s="178">
        <f t="shared" si="8"/>
        <v>-3.1944444444444449E-2</v>
      </c>
      <c r="L66" s="179" t="e">
        <f>K66-#REF!</f>
        <v>#REF!</v>
      </c>
      <c r="M66" s="184">
        <f t="shared" si="9"/>
        <v>-2.6086956521739126</v>
      </c>
      <c r="N66" s="43"/>
      <c r="O66" s="155"/>
      <c r="P66" s="53"/>
      <c r="Q66" s="33"/>
      <c r="R66" s="32"/>
      <c r="S66" s="32"/>
      <c r="T66" s="32"/>
      <c r="U66" s="32"/>
      <c r="V66" s="114" t="s">
        <v>114</v>
      </c>
    </row>
    <row r="67" spans="1:27" s="168" customFormat="1" ht="20.100000000000001" customHeight="1">
      <c r="A67" s="75">
        <v>3</v>
      </c>
      <c r="B67" s="51">
        <v>42</v>
      </c>
      <c r="C67" s="69" t="s">
        <v>59</v>
      </c>
      <c r="D67" s="50">
        <v>40465</v>
      </c>
      <c r="E67" s="31"/>
      <c r="F67" s="104" t="s">
        <v>116</v>
      </c>
      <c r="G67" s="88" t="s">
        <v>78</v>
      </c>
      <c r="H67" s="35">
        <v>3.2638888888888898E-2</v>
      </c>
      <c r="I67" s="52">
        <v>0.47013888888888899</v>
      </c>
      <c r="J67" s="54"/>
      <c r="K67" s="178">
        <f t="shared" si="8"/>
        <v>-3.2638888888888898E-2</v>
      </c>
      <c r="L67" s="179" t="e">
        <f>K67-#REF!</f>
        <v>#REF!</v>
      </c>
      <c r="M67" s="184">
        <f t="shared" si="9"/>
        <v>-2.5531914893617014</v>
      </c>
      <c r="N67" s="43"/>
      <c r="O67" s="155"/>
      <c r="P67" s="53"/>
      <c r="Q67" s="126" t="s">
        <v>114</v>
      </c>
      <c r="R67" s="114" t="s">
        <v>114</v>
      </c>
      <c r="S67" s="114" t="s">
        <v>114</v>
      </c>
      <c r="T67" s="114" t="s">
        <v>114</v>
      </c>
      <c r="U67" s="114" t="s">
        <v>114</v>
      </c>
      <c r="V67" s="114" t="s">
        <v>114</v>
      </c>
    </row>
    <row r="68" spans="1:27" s="168" customFormat="1" ht="20.100000000000001" customHeight="1">
      <c r="A68" s="75">
        <v>4</v>
      </c>
      <c r="B68" s="51">
        <v>43</v>
      </c>
      <c r="C68" s="69" t="s">
        <v>92</v>
      </c>
      <c r="D68" s="50">
        <v>40309</v>
      </c>
      <c r="E68" s="31"/>
      <c r="F68" s="108" t="s">
        <v>198</v>
      </c>
      <c r="G68" s="88" t="s">
        <v>99</v>
      </c>
      <c r="H68" s="35">
        <v>3.3333333333333298E-2</v>
      </c>
      <c r="I68" s="52">
        <v>0.47083333333333299</v>
      </c>
      <c r="J68" s="54"/>
      <c r="K68" s="178">
        <f t="shared" si="8"/>
        <v>-3.3333333333333298E-2</v>
      </c>
      <c r="L68" s="179" t="e">
        <f>K68-#REF!</f>
        <v>#REF!</v>
      </c>
      <c r="M68" s="184">
        <f t="shared" si="9"/>
        <v>-2.5000000000000027</v>
      </c>
      <c r="N68" s="43"/>
      <c r="O68" s="155"/>
      <c r="P68" s="53"/>
      <c r="Q68" s="126" t="s">
        <v>114</v>
      </c>
      <c r="R68" s="114" t="s">
        <v>114</v>
      </c>
      <c r="S68" s="114" t="s">
        <v>114</v>
      </c>
      <c r="T68" s="114" t="s">
        <v>114</v>
      </c>
      <c r="U68" s="114" t="s">
        <v>114</v>
      </c>
      <c r="V68" s="114" t="s">
        <v>114</v>
      </c>
    </row>
    <row r="69" spans="1:27" s="168" customFormat="1" ht="20.100000000000001" customHeight="1">
      <c r="A69" s="75">
        <v>5</v>
      </c>
      <c r="B69" s="51">
        <v>44</v>
      </c>
      <c r="C69" s="69" t="s">
        <v>46</v>
      </c>
      <c r="D69" s="50">
        <v>40416</v>
      </c>
      <c r="E69" s="31"/>
      <c r="F69" s="108" t="s">
        <v>201</v>
      </c>
      <c r="G69" s="88" t="s">
        <v>99</v>
      </c>
      <c r="H69" s="35">
        <v>3.4027777777777803E-2</v>
      </c>
      <c r="I69" s="52">
        <v>0.47152777777777799</v>
      </c>
      <c r="J69" s="54"/>
      <c r="K69" s="178">
        <f t="shared" si="8"/>
        <v>-3.4027777777777803E-2</v>
      </c>
      <c r="L69" s="179" t="e">
        <f>K69-#REF!</f>
        <v>#REF!</v>
      </c>
      <c r="M69" s="184">
        <f t="shared" si="9"/>
        <v>-2.448979591836733</v>
      </c>
      <c r="N69" s="43"/>
      <c r="O69" s="155"/>
      <c r="P69" s="56"/>
      <c r="Q69" s="126" t="s">
        <v>114</v>
      </c>
      <c r="R69" s="114" t="s">
        <v>114</v>
      </c>
      <c r="S69" s="114" t="s">
        <v>114</v>
      </c>
      <c r="T69" s="114" t="s">
        <v>114</v>
      </c>
      <c r="U69" s="114" t="s">
        <v>114</v>
      </c>
      <c r="V69" s="114" t="s">
        <v>114</v>
      </c>
    </row>
    <row r="70" spans="1:27" s="76" customFormat="1" ht="20.100000000000001" customHeight="1" thickBot="1">
      <c r="A70" s="77">
        <v>6</v>
      </c>
      <c r="B70" s="60">
        <v>45</v>
      </c>
      <c r="C70" s="71" t="s">
        <v>93</v>
      </c>
      <c r="D70" s="87">
        <v>39959</v>
      </c>
      <c r="E70" s="61"/>
      <c r="F70" s="109" t="s">
        <v>199</v>
      </c>
      <c r="G70" s="89" t="s">
        <v>99</v>
      </c>
      <c r="H70" s="36">
        <v>3.4722222222222203E-2</v>
      </c>
      <c r="I70" s="62">
        <v>0.47222222222222199</v>
      </c>
      <c r="J70" s="63"/>
      <c r="K70" s="181">
        <f t="shared" si="8"/>
        <v>-3.4722222222222203E-2</v>
      </c>
      <c r="L70" s="182" t="e">
        <f>K70-#REF!</f>
        <v>#REF!</v>
      </c>
      <c r="M70" s="185">
        <f t="shared" si="9"/>
        <v>-2.4000000000000012</v>
      </c>
      <c r="N70" s="41"/>
      <c r="O70" s="156"/>
      <c r="P70" s="132"/>
      <c r="Q70" s="126" t="s">
        <v>114</v>
      </c>
      <c r="R70" s="114" t="s">
        <v>114</v>
      </c>
      <c r="S70" s="114" t="s">
        <v>114</v>
      </c>
      <c r="T70" s="114" t="s">
        <v>114</v>
      </c>
      <c r="U70" s="114" t="s">
        <v>114</v>
      </c>
      <c r="V70" s="114" t="s">
        <v>114</v>
      </c>
      <c r="W70" s="168"/>
      <c r="X70" s="168"/>
      <c r="Y70" s="168"/>
      <c r="Z70" s="168"/>
      <c r="AA70" s="168"/>
    </row>
    <row r="71" spans="1:27" ht="15" customHeight="1">
      <c r="A71" s="5"/>
      <c r="B71" s="6"/>
      <c r="C71" s="7"/>
      <c r="D71" s="15"/>
      <c r="E71" s="11"/>
      <c r="F71" s="16"/>
      <c r="G71" s="29"/>
      <c r="H71" s="16"/>
      <c r="I71" s="16"/>
      <c r="J71" s="16"/>
      <c r="K71" s="17"/>
      <c r="L71" s="18"/>
      <c r="M71" s="8"/>
      <c r="N71" s="10"/>
      <c r="O71" s="30"/>
      <c r="P71" s="169"/>
      <c r="Q71" s="116"/>
      <c r="R71" s="116"/>
      <c r="S71" s="116"/>
      <c r="T71" s="116"/>
      <c r="U71" s="116"/>
      <c r="V71" s="116"/>
      <c r="W71" s="116"/>
    </row>
    <row r="72" spans="1:27" ht="15" customHeight="1">
      <c r="A72" s="9" t="s">
        <v>202</v>
      </c>
      <c r="B72" s="6"/>
      <c r="C72" s="7"/>
      <c r="D72" s="15"/>
      <c r="E72" s="11"/>
      <c r="F72" s="16"/>
      <c r="G72" s="34"/>
      <c r="H72" s="73"/>
      <c r="I72" s="20"/>
      <c r="J72" s="16"/>
      <c r="K72" s="17"/>
      <c r="L72" s="34"/>
      <c r="M72" s="4"/>
      <c r="O72" s="73">
        <v>2</v>
      </c>
      <c r="P72" s="20" t="s">
        <v>162</v>
      </c>
    </row>
    <row r="73" spans="1:27" ht="15" customHeight="1" thickBot="1">
      <c r="A73" s="5"/>
      <c r="B73" s="6"/>
      <c r="C73" s="7"/>
      <c r="D73" s="15"/>
      <c r="E73" s="11"/>
      <c r="F73" s="16"/>
      <c r="G73" s="9"/>
      <c r="H73" s="3"/>
      <c r="I73" s="20"/>
      <c r="J73" s="16"/>
      <c r="K73" s="17"/>
      <c r="L73" s="9"/>
      <c r="M73" s="2"/>
      <c r="O73" s="3">
        <v>53</v>
      </c>
      <c r="P73" s="20" t="s">
        <v>163</v>
      </c>
    </row>
    <row r="74" spans="1:27" ht="15" customHeight="1">
      <c r="A74" s="237" t="s">
        <v>1</v>
      </c>
      <c r="B74" s="239" t="s">
        <v>15</v>
      </c>
      <c r="C74" s="241" t="s">
        <v>22</v>
      </c>
      <c r="D74" s="239" t="s">
        <v>16</v>
      </c>
      <c r="E74" s="239" t="s">
        <v>23</v>
      </c>
      <c r="F74" s="241" t="s">
        <v>5</v>
      </c>
      <c r="G74" s="244" t="s">
        <v>17</v>
      </c>
      <c r="H74" s="293" t="s">
        <v>19</v>
      </c>
      <c r="I74" s="295" t="s">
        <v>21</v>
      </c>
      <c r="J74" s="295" t="s">
        <v>20</v>
      </c>
      <c r="K74" s="327" t="s">
        <v>231</v>
      </c>
      <c r="L74" s="328"/>
      <c r="M74" s="329"/>
      <c r="N74" s="274" t="s">
        <v>0</v>
      </c>
      <c r="O74" s="241" t="s">
        <v>4</v>
      </c>
      <c r="P74" s="270" t="s">
        <v>18</v>
      </c>
    </row>
    <row r="75" spans="1:27" ht="36" customHeight="1">
      <c r="A75" s="238"/>
      <c r="B75" s="240"/>
      <c r="C75" s="242"/>
      <c r="D75" s="240"/>
      <c r="E75" s="240"/>
      <c r="F75" s="242"/>
      <c r="G75" s="245"/>
      <c r="H75" s="294"/>
      <c r="I75" s="296"/>
      <c r="J75" s="296"/>
      <c r="K75" s="330"/>
      <c r="L75" s="331"/>
      <c r="M75" s="332"/>
      <c r="N75" s="275"/>
      <c r="O75" s="242"/>
      <c r="P75" s="271"/>
      <c r="Q75" s="116"/>
      <c r="R75" s="116"/>
      <c r="S75" s="116"/>
      <c r="T75" s="116"/>
      <c r="U75" s="116"/>
      <c r="V75" s="116"/>
      <c r="W75" s="116"/>
    </row>
    <row r="76" spans="1:27" ht="36.75" customHeight="1">
      <c r="A76" s="238"/>
      <c r="B76" s="240"/>
      <c r="C76" s="242"/>
      <c r="D76" s="240"/>
      <c r="E76" s="240"/>
      <c r="F76" s="242"/>
      <c r="G76" s="245"/>
      <c r="H76" s="294"/>
      <c r="I76" s="296"/>
      <c r="J76" s="296"/>
      <c r="K76" s="207" t="s">
        <v>232</v>
      </c>
      <c r="L76" s="162" t="s">
        <v>233</v>
      </c>
      <c r="M76" s="208" t="s">
        <v>234</v>
      </c>
      <c r="N76" s="275"/>
      <c r="O76" s="242"/>
      <c r="P76" s="271"/>
      <c r="Q76" s="133" t="s">
        <v>110</v>
      </c>
      <c r="R76" s="121" t="s">
        <v>111</v>
      </c>
      <c r="S76" s="120" t="s">
        <v>112</v>
      </c>
      <c r="T76" s="120" t="s">
        <v>9</v>
      </c>
      <c r="U76" s="120" t="s">
        <v>8</v>
      </c>
      <c r="V76" s="120" t="s">
        <v>10</v>
      </c>
      <c r="W76" s="117"/>
    </row>
    <row r="77" spans="1:27" s="168" customFormat="1" ht="20.100000000000001" customHeight="1">
      <c r="A77" s="196">
        <v>1</v>
      </c>
      <c r="B77" s="197">
        <v>46</v>
      </c>
      <c r="C77" s="79" t="s">
        <v>32</v>
      </c>
      <c r="D77" s="66">
        <v>24196</v>
      </c>
      <c r="E77" s="163" t="s">
        <v>14</v>
      </c>
      <c r="F77" s="74" t="s">
        <v>126</v>
      </c>
      <c r="G77" s="88" t="s">
        <v>54</v>
      </c>
      <c r="H77" s="205">
        <v>4.2361111111111106E-2</v>
      </c>
      <c r="I77" s="191">
        <v>0.47986111111111113</v>
      </c>
      <c r="J77" s="192"/>
      <c r="K77" s="193">
        <f>J77-H77</f>
        <v>-4.2361111111111106E-2</v>
      </c>
      <c r="L77" s="194" t="e">
        <f>K77-#REF!</f>
        <v>#REF!</v>
      </c>
      <c r="M77" s="195">
        <f>$O$72*1000/(K77*24000)</f>
        <v>-1.9672131147540985</v>
      </c>
      <c r="N77" s="106"/>
      <c r="O77" s="107"/>
      <c r="P77" s="198"/>
      <c r="Q77" s="126"/>
      <c r="R77" s="114"/>
      <c r="S77" s="114"/>
      <c r="T77" s="114" t="s">
        <v>114</v>
      </c>
      <c r="U77" s="114" t="s">
        <v>109</v>
      </c>
      <c r="V77" s="114" t="s">
        <v>114</v>
      </c>
      <c r="W77"/>
      <c r="X77"/>
      <c r="Y77" s="21"/>
      <c r="Z77"/>
      <c r="AA77"/>
    </row>
    <row r="78" spans="1:27" ht="20.100000000000001" customHeight="1">
      <c r="A78" s="55">
        <v>2</v>
      </c>
      <c r="B78" s="51">
        <v>47</v>
      </c>
      <c r="C78" s="69" t="s">
        <v>24</v>
      </c>
      <c r="D78" s="50">
        <v>31353</v>
      </c>
      <c r="E78" s="31" t="s">
        <v>14</v>
      </c>
      <c r="F78" s="70" t="s">
        <v>203</v>
      </c>
      <c r="G78" s="88" t="s">
        <v>26</v>
      </c>
      <c r="H78" s="205">
        <v>4.3055555555555562E-2</v>
      </c>
      <c r="I78" s="52">
        <v>0.48055555555555557</v>
      </c>
      <c r="J78" s="149"/>
      <c r="K78" s="178"/>
      <c r="L78" s="179"/>
      <c r="M78" s="180"/>
      <c r="N78" s="43"/>
      <c r="O78" s="42"/>
      <c r="P78" s="53"/>
      <c r="Q78" s="33"/>
      <c r="R78" s="32"/>
      <c r="S78" s="32"/>
      <c r="T78" s="32"/>
      <c r="U78" s="32"/>
      <c r="V78" s="32"/>
      <c r="W78" s="157"/>
      <c r="X78" s="168"/>
      <c r="Y78" s="168"/>
      <c r="Z78" s="168"/>
      <c r="AA78" s="168"/>
    </row>
    <row r="79" spans="1:27" ht="20.100000000000001" customHeight="1">
      <c r="A79" s="55">
        <v>3</v>
      </c>
      <c r="B79" s="51">
        <v>48</v>
      </c>
      <c r="C79" s="69" t="s">
        <v>87</v>
      </c>
      <c r="D79" s="50">
        <v>31615</v>
      </c>
      <c r="E79" s="31"/>
      <c r="F79" s="104" t="s">
        <v>204</v>
      </c>
      <c r="G79" s="88" t="s">
        <v>211</v>
      </c>
      <c r="H79" s="205">
        <v>4.3749999999999997E-2</v>
      </c>
      <c r="I79" s="191">
        <v>0.48125000000000001</v>
      </c>
      <c r="J79" s="149"/>
      <c r="K79" s="178">
        <f>J79-H79</f>
        <v>-4.3749999999999997E-2</v>
      </c>
      <c r="L79" s="179">
        <f>K79-$K$27</f>
        <v>-3.4027777777777775E-2</v>
      </c>
      <c r="M79" s="180">
        <f>$O$22*1000/(K79*24000)</f>
        <v>-1.9047619047619047</v>
      </c>
      <c r="N79" s="43"/>
      <c r="O79" s="42"/>
      <c r="P79" s="56"/>
      <c r="Q79" s="126" t="s">
        <v>114</v>
      </c>
      <c r="R79" s="114" t="s">
        <v>114</v>
      </c>
      <c r="S79" s="114" t="s">
        <v>114</v>
      </c>
      <c r="T79" s="114" t="s">
        <v>114</v>
      </c>
      <c r="U79" s="114" t="s">
        <v>109</v>
      </c>
      <c r="V79" s="114" t="s">
        <v>114</v>
      </c>
      <c r="W79" s="168"/>
      <c r="X79" s="168"/>
      <c r="Y79" s="168"/>
      <c r="Z79" s="168"/>
      <c r="AA79" s="168"/>
    </row>
    <row r="80" spans="1:27" s="168" customFormat="1" ht="20.100000000000001" customHeight="1">
      <c r="A80" s="55">
        <v>4</v>
      </c>
      <c r="B80" s="51">
        <v>49</v>
      </c>
      <c r="C80" s="69" t="s">
        <v>44</v>
      </c>
      <c r="D80" s="66">
        <v>32280</v>
      </c>
      <c r="E80" s="163"/>
      <c r="F80" s="108" t="s">
        <v>205</v>
      </c>
      <c r="G80" s="88" t="s">
        <v>35</v>
      </c>
      <c r="H80" s="205">
        <v>4.4444444444444502E-2</v>
      </c>
      <c r="I80" s="52">
        <v>0.48194444444444401</v>
      </c>
      <c r="J80" s="149"/>
      <c r="K80" s="178">
        <f>J80-H80+W80</f>
        <v>-4.375000000000006E-2</v>
      </c>
      <c r="L80" s="179" t="e">
        <f>K80-#REF!</f>
        <v>#REF!</v>
      </c>
      <c r="M80" s="180">
        <f>$O$72*1000/(K80*24000)</f>
        <v>-1.9047619047619022</v>
      </c>
      <c r="N80" s="43"/>
      <c r="O80" s="42"/>
      <c r="P80" s="53"/>
      <c r="Q80" s="33"/>
      <c r="R80" s="32"/>
      <c r="S80" s="32"/>
      <c r="T80" s="32"/>
      <c r="U80" s="32"/>
      <c r="V80" s="32"/>
      <c r="W80" s="157">
        <v>6.9444444444444447E-4</v>
      </c>
    </row>
    <row r="81" spans="1:23" ht="20.100000000000001" customHeight="1" thickBot="1">
      <c r="A81" s="186">
        <v>5</v>
      </c>
      <c r="B81" s="92">
        <v>50</v>
      </c>
      <c r="C81" s="71" t="s">
        <v>43</v>
      </c>
      <c r="D81" s="87" t="s">
        <v>82</v>
      </c>
      <c r="E81" s="61" t="s">
        <v>3</v>
      </c>
      <c r="F81" s="173" t="s">
        <v>91</v>
      </c>
      <c r="G81" s="89" t="s">
        <v>83</v>
      </c>
      <c r="H81" s="206">
        <v>4.5138888888888902E-2</v>
      </c>
      <c r="I81" s="62">
        <v>0.48263888888888901</v>
      </c>
      <c r="J81" s="150"/>
      <c r="K81" s="181">
        <f>J81-H81</f>
        <v>-4.5138888888888902E-2</v>
      </c>
      <c r="L81" s="182" t="e">
        <f>K81-#REF!</f>
        <v>#REF!</v>
      </c>
      <c r="M81" s="183">
        <f>$O$72*1000/(K81*24000)</f>
        <v>-1.8461538461538456</v>
      </c>
      <c r="N81" s="41"/>
      <c r="O81" s="64"/>
      <c r="P81" s="187"/>
      <c r="Q81" s="170"/>
      <c r="R81" s="166"/>
      <c r="S81" s="114" t="s">
        <v>114</v>
      </c>
      <c r="T81" s="166"/>
      <c r="U81" s="114" t="s">
        <v>109</v>
      </c>
      <c r="V81" s="114" t="s">
        <v>114</v>
      </c>
    </row>
    <row r="82" spans="1:23" ht="13.95" customHeight="1">
      <c r="A82" s="134"/>
      <c r="B82" s="164"/>
      <c r="C82" s="136"/>
      <c r="D82" s="137"/>
      <c r="E82" s="138"/>
      <c r="F82" s="139"/>
      <c r="G82" s="140"/>
      <c r="H82" s="141"/>
      <c r="I82" s="142"/>
      <c r="J82" s="143"/>
      <c r="K82" s="143"/>
      <c r="L82" s="144"/>
      <c r="M82" s="145"/>
      <c r="N82" s="146"/>
      <c r="O82" s="147"/>
      <c r="P82" s="148"/>
      <c r="Q82" s="116"/>
      <c r="R82" s="116"/>
      <c r="S82" s="119"/>
      <c r="T82" s="116"/>
      <c r="U82" s="119"/>
      <c r="V82" s="116"/>
    </row>
    <row r="83" spans="1:23" ht="15.75" customHeight="1">
      <c r="A83" s="9" t="s">
        <v>138</v>
      </c>
      <c r="B83" s="2"/>
      <c r="C83" s="12"/>
      <c r="D83" s="2"/>
      <c r="F83" s="34"/>
      <c r="G83" s="34"/>
      <c r="H83" s="73"/>
      <c r="I83" s="20"/>
      <c r="J83" s="20"/>
      <c r="K83" s="20"/>
      <c r="L83" s="34"/>
      <c r="M83" s="4"/>
      <c r="O83" s="73">
        <v>10.5</v>
      </c>
      <c r="P83" s="20" t="s">
        <v>162</v>
      </c>
      <c r="Q83" s="117"/>
      <c r="R83" s="117"/>
      <c r="S83" s="117"/>
      <c r="T83" s="117"/>
      <c r="U83" s="117"/>
      <c r="V83" s="117"/>
      <c r="W83" s="117"/>
    </row>
    <row r="84" spans="1:23" ht="15.75" customHeight="1" thickBot="1">
      <c r="A84" s="2"/>
      <c r="B84" s="2"/>
      <c r="D84" s="2"/>
      <c r="F84" s="9"/>
      <c r="G84" s="9"/>
      <c r="H84" s="3"/>
      <c r="I84" s="20"/>
      <c r="J84" s="20"/>
      <c r="K84" s="20"/>
      <c r="L84" s="9"/>
      <c r="M84" s="2"/>
      <c r="O84" s="3">
        <v>260</v>
      </c>
      <c r="P84" s="20" t="s">
        <v>163</v>
      </c>
      <c r="Q84" s="116"/>
      <c r="R84" s="116"/>
      <c r="S84" s="116"/>
      <c r="T84" s="116"/>
      <c r="U84" s="116"/>
      <c r="V84" s="116"/>
      <c r="W84" s="116"/>
    </row>
    <row r="85" spans="1:23" ht="15" customHeight="1">
      <c r="A85" s="237" t="s">
        <v>1</v>
      </c>
      <c r="B85" s="239" t="s">
        <v>15</v>
      </c>
      <c r="C85" s="241" t="s">
        <v>22</v>
      </c>
      <c r="D85" s="239" t="s">
        <v>16</v>
      </c>
      <c r="E85" s="239" t="s">
        <v>23</v>
      </c>
      <c r="F85" s="241" t="s">
        <v>5</v>
      </c>
      <c r="G85" s="244" t="s">
        <v>17</v>
      </c>
      <c r="H85" s="293" t="s">
        <v>19</v>
      </c>
      <c r="I85" s="295" t="s">
        <v>21</v>
      </c>
      <c r="J85" s="299" t="s">
        <v>20</v>
      </c>
      <c r="K85" s="327" t="s">
        <v>231</v>
      </c>
      <c r="L85" s="328"/>
      <c r="M85" s="329"/>
      <c r="N85" s="274" t="s">
        <v>0</v>
      </c>
      <c r="O85" s="241" t="s">
        <v>4</v>
      </c>
      <c r="P85" s="270" t="s">
        <v>18</v>
      </c>
      <c r="Q85" s="118"/>
      <c r="R85" s="118"/>
      <c r="S85" s="118"/>
      <c r="T85" s="118"/>
      <c r="U85" s="118"/>
      <c r="V85" s="118"/>
      <c r="W85" s="118"/>
    </row>
    <row r="86" spans="1:23" ht="30" customHeight="1" thickBot="1">
      <c r="A86" s="238"/>
      <c r="B86" s="240"/>
      <c r="C86" s="242"/>
      <c r="D86" s="240"/>
      <c r="E86" s="243"/>
      <c r="F86" s="242"/>
      <c r="G86" s="245"/>
      <c r="H86" s="297"/>
      <c r="I86" s="298"/>
      <c r="J86" s="300"/>
      <c r="K86" s="330"/>
      <c r="L86" s="331"/>
      <c r="M86" s="332"/>
      <c r="N86" s="275"/>
      <c r="O86" s="242"/>
      <c r="P86" s="271"/>
      <c r="Q86" s="119"/>
      <c r="R86" s="119"/>
      <c r="S86" s="119"/>
      <c r="T86" s="119"/>
      <c r="U86" s="119"/>
      <c r="V86" s="119"/>
      <c r="W86" s="119"/>
    </row>
    <row r="87" spans="1:23" ht="38.4" customHeight="1">
      <c r="A87" s="238"/>
      <c r="B87" s="240"/>
      <c r="C87" s="242"/>
      <c r="D87" s="240"/>
      <c r="E87" s="243"/>
      <c r="F87" s="242"/>
      <c r="G87" s="245"/>
      <c r="H87" s="297"/>
      <c r="I87" s="298"/>
      <c r="J87" s="300"/>
      <c r="K87" s="207" t="s">
        <v>232</v>
      </c>
      <c r="L87" s="162" t="s">
        <v>233</v>
      </c>
      <c r="M87" s="208" t="s">
        <v>234</v>
      </c>
      <c r="N87" s="276"/>
      <c r="O87" s="277"/>
      <c r="P87" s="271"/>
      <c r="Q87" s="125" t="s">
        <v>110</v>
      </c>
      <c r="R87" s="122" t="s">
        <v>111</v>
      </c>
      <c r="S87" s="112" t="s">
        <v>112</v>
      </c>
      <c r="T87" s="112" t="s">
        <v>9</v>
      </c>
      <c r="U87" s="112" t="s">
        <v>8</v>
      </c>
      <c r="V87" s="112" t="s">
        <v>10</v>
      </c>
      <c r="W87" s="113" t="s">
        <v>113</v>
      </c>
    </row>
    <row r="88" spans="1:23" s="168" customFormat="1" ht="20.100000000000001" customHeight="1">
      <c r="A88" s="55">
        <v>1</v>
      </c>
      <c r="B88" s="51">
        <v>1</v>
      </c>
      <c r="C88" s="69" t="s">
        <v>24</v>
      </c>
      <c r="D88" s="50">
        <v>31353</v>
      </c>
      <c r="E88" s="31" t="s">
        <v>14</v>
      </c>
      <c r="F88" s="70" t="s">
        <v>147</v>
      </c>
      <c r="G88" s="88" t="s">
        <v>150</v>
      </c>
      <c r="H88" s="205">
        <v>0.12569444444444444</v>
      </c>
      <c r="I88" s="52">
        <v>0.56319444444444444</v>
      </c>
      <c r="J88" s="72"/>
      <c r="K88" s="178">
        <f>J88-H88</f>
        <v>-0.12569444444444444</v>
      </c>
      <c r="L88" s="179">
        <f>K88-$K$88</f>
        <v>0</v>
      </c>
      <c r="M88" s="180">
        <f>$O$83*1000/(K88*24000)</f>
        <v>-3.4806629834254146</v>
      </c>
      <c r="N88" s="43"/>
      <c r="O88" s="42"/>
      <c r="P88" s="127"/>
      <c r="Q88" s="126" t="s">
        <v>114</v>
      </c>
      <c r="R88" s="114" t="s">
        <v>114</v>
      </c>
      <c r="S88" s="114" t="s">
        <v>114</v>
      </c>
      <c r="T88" s="114" t="s">
        <v>114</v>
      </c>
      <c r="U88" s="114" t="s">
        <v>109</v>
      </c>
      <c r="V88" s="114" t="s">
        <v>114</v>
      </c>
      <c r="W88" s="115" t="s">
        <v>114</v>
      </c>
    </row>
    <row r="89" spans="1:23" s="168" customFormat="1" ht="20.100000000000001" customHeight="1">
      <c r="A89" s="55">
        <v>2</v>
      </c>
      <c r="B89" s="51">
        <v>2</v>
      </c>
      <c r="C89" s="69" t="s">
        <v>51</v>
      </c>
      <c r="D89" s="66">
        <v>37895</v>
      </c>
      <c r="E89" s="31" t="s">
        <v>28</v>
      </c>
      <c r="F89" s="70" t="s">
        <v>81</v>
      </c>
      <c r="G89" s="88" t="s">
        <v>142</v>
      </c>
      <c r="H89" s="205">
        <v>0.12638888888888888</v>
      </c>
      <c r="I89" s="52">
        <v>0.56388888888888888</v>
      </c>
      <c r="J89" s="72"/>
      <c r="K89" s="178">
        <f>J89-H89</f>
        <v>-0.12638888888888888</v>
      </c>
      <c r="L89" s="179">
        <f>K89-$K$88</f>
        <v>-6.9444444444444198E-4</v>
      </c>
      <c r="M89" s="180">
        <f>$O$83*1000/(K89*24000)</f>
        <v>-3.4615384615384617</v>
      </c>
      <c r="N89" s="43"/>
      <c r="O89" s="42"/>
      <c r="P89" s="56"/>
      <c r="Q89" s="33"/>
      <c r="R89" s="32"/>
      <c r="S89" s="32"/>
      <c r="T89" s="114" t="s">
        <v>114</v>
      </c>
      <c r="U89" s="32"/>
      <c r="V89" s="32"/>
      <c r="W89" s="115" t="s">
        <v>114</v>
      </c>
    </row>
    <row r="90" spans="1:23" s="168" customFormat="1" ht="20.100000000000001" customHeight="1">
      <c r="A90" s="55">
        <v>3</v>
      </c>
      <c r="B90" s="51">
        <v>3</v>
      </c>
      <c r="C90" s="69" t="s">
        <v>148</v>
      </c>
      <c r="D90" s="50">
        <v>33618</v>
      </c>
      <c r="E90" s="31" t="s">
        <v>25</v>
      </c>
      <c r="F90" s="70" t="s">
        <v>185</v>
      </c>
      <c r="G90" s="88" t="s">
        <v>153</v>
      </c>
      <c r="H90" s="205">
        <v>0.12708333333333299</v>
      </c>
      <c r="I90" s="52">
        <v>0.56458333333333299</v>
      </c>
      <c r="J90" s="72"/>
      <c r="K90" s="178">
        <f t="shared" ref="K90:K99" si="10">J90-H90</f>
        <v>-0.12708333333333299</v>
      </c>
      <c r="L90" s="179">
        <f t="shared" ref="L90:L99" si="11">K90-$K$88</f>
        <v>-1.3888888888885509E-3</v>
      </c>
      <c r="M90" s="180">
        <f t="shared" ref="M90:M99" si="12">$O$83*1000/(K90*24000)</f>
        <v>-3.4426229508196813</v>
      </c>
      <c r="N90" s="43"/>
      <c r="O90" s="42"/>
      <c r="P90" s="127"/>
      <c r="Q90" s="126"/>
      <c r="R90" s="114"/>
      <c r="S90" s="114"/>
      <c r="T90" s="114"/>
      <c r="U90" s="114"/>
      <c r="V90" s="114"/>
      <c r="W90" s="114"/>
    </row>
    <row r="91" spans="1:23" s="168" customFormat="1" ht="20.100000000000001" customHeight="1">
      <c r="A91" s="55">
        <v>4</v>
      </c>
      <c r="B91" s="51">
        <v>4</v>
      </c>
      <c r="C91" s="69" t="s">
        <v>79</v>
      </c>
      <c r="D91" s="50">
        <v>33317</v>
      </c>
      <c r="E91" s="31"/>
      <c r="F91" s="70" t="s">
        <v>117</v>
      </c>
      <c r="G91" s="88" t="s">
        <v>80</v>
      </c>
      <c r="H91" s="205">
        <v>0.12777777777777799</v>
      </c>
      <c r="I91" s="52">
        <v>0.56527777777777799</v>
      </c>
      <c r="J91" s="72"/>
      <c r="K91" s="178">
        <f t="shared" si="10"/>
        <v>-0.12777777777777799</v>
      </c>
      <c r="L91" s="179">
        <f t="shared" si="11"/>
        <v>-2.083333333333548E-3</v>
      </c>
      <c r="M91" s="180">
        <f t="shared" si="12"/>
        <v>-3.423913043478255</v>
      </c>
      <c r="N91" s="43"/>
      <c r="O91" s="42"/>
      <c r="P91" s="56"/>
      <c r="Q91" s="33"/>
      <c r="R91" s="32"/>
      <c r="S91" s="114" t="s">
        <v>114</v>
      </c>
      <c r="T91" s="32"/>
      <c r="U91" s="114" t="s">
        <v>109</v>
      </c>
      <c r="V91" s="32"/>
      <c r="W91" s="32"/>
    </row>
    <row r="92" spans="1:23" s="168" customFormat="1" ht="20.100000000000001" customHeight="1">
      <c r="A92" s="55">
        <v>5</v>
      </c>
      <c r="B92" s="51">
        <v>5</v>
      </c>
      <c r="C92" s="69" t="s">
        <v>146</v>
      </c>
      <c r="D92" s="50">
        <v>30883</v>
      </c>
      <c r="E92" s="31"/>
      <c r="F92" s="70" t="s">
        <v>149</v>
      </c>
      <c r="G92" s="88" t="s">
        <v>151</v>
      </c>
      <c r="H92" s="205">
        <v>0.12847222222222199</v>
      </c>
      <c r="I92" s="52">
        <v>0.56597222222222199</v>
      </c>
      <c r="J92" s="72"/>
      <c r="K92" s="178">
        <f t="shared" si="10"/>
        <v>-0.12847222222222199</v>
      </c>
      <c r="L92" s="179">
        <f t="shared" si="11"/>
        <v>-2.7777777777775459E-3</v>
      </c>
      <c r="M92" s="180">
        <f t="shared" si="12"/>
        <v>-3.4054054054054119</v>
      </c>
      <c r="N92" s="43"/>
      <c r="O92" s="42"/>
      <c r="P92" s="127"/>
      <c r="Q92" s="126"/>
      <c r="R92" s="114"/>
      <c r="S92" s="114"/>
      <c r="T92" s="114"/>
      <c r="U92" s="114"/>
      <c r="V92" s="114"/>
      <c r="W92" s="114"/>
    </row>
    <row r="93" spans="1:23" s="168" customFormat="1" ht="20.100000000000001" customHeight="1">
      <c r="A93" s="55">
        <v>6</v>
      </c>
      <c r="B93" s="51">
        <v>6</v>
      </c>
      <c r="C93" s="69" t="s">
        <v>29</v>
      </c>
      <c r="D93" s="50">
        <v>28305</v>
      </c>
      <c r="E93" s="31"/>
      <c r="F93" s="70" t="s">
        <v>159</v>
      </c>
      <c r="G93" s="88" t="s">
        <v>142</v>
      </c>
      <c r="H93" s="205">
        <v>0.12916666666666701</v>
      </c>
      <c r="I93" s="52">
        <v>0.56666666666666698</v>
      </c>
      <c r="J93" s="72"/>
      <c r="K93" s="178">
        <f t="shared" si="10"/>
        <v>-0.12916666666666701</v>
      </c>
      <c r="L93" s="179">
        <f t="shared" si="11"/>
        <v>-3.4722222222225707E-3</v>
      </c>
      <c r="M93" s="180">
        <f t="shared" si="12"/>
        <v>-3.3870967741935396</v>
      </c>
      <c r="N93" s="43"/>
      <c r="O93" s="42"/>
      <c r="P93" s="56"/>
      <c r="Q93" s="126" t="s">
        <v>114</v>
      </c>
      <c r="R93" s="114" t="s">
        <v>114</v>
      </c>
      <c r="S93" s="114" t="s">
        <v>114</v>
      </c>
      <c r="T93" s="114" t="s">
        <v>114</v>
      </c>
      <c r="U93" s="114" t="s">
        <v>109</v>
      </c>
      <c r="V93" s="114" t="s">
        <v>114</v>
      </c>
      <c r="W93" s="115" t="s">
        <v>114</v>
      </c>
    </row>
    <row r="94" spans="1:23" s="168" customFormat="1" ht="20.100000000000001" customHeight="1">
      <c r="A94" s="55">
        <v>7</v>
      </c>
      <c r="B94" s="51">
        <v>7</v>
      </c>
      <c r="C94" s="57" t="s">
        <v>55</v>
      </c>
      <c r="D94" s="50">
        <v>36151</v>
      </c>
      <c r="E94" s="31"/>
      <c r="F94" s="49" t="s">
        <v>143</v>
      </c>
      <c r="G94" s="88" t="s">
        <v>142</v>
      </c>
      <c r="H94" s="205">
        <v>0.12986111111111101</v>
      </c>
      <c r="I94" s="52">
        <v>0.56736111111111098</v>
      </c>
      <c r="J94" s="72"/>
      <c r="K94" s="178">
        <f t="shared" si="10"/>
        <v>-0.12986111111111101</v>
      </c>
      <c r="L94" s="179">
        <f t="shared" si="11"/>
        <v>-4.1666666666665686E-3</v>
      </c>
      <c r="M94" s="180">
        <f t="shared" si="12"/>
        <v>-3.3689839572192541</v>
      </c>
      <c r="N94" s="43"/>
      <c r="O94" s="42"/>
      <c r="P94" s="56"/>
      <c r="Q94" s="126" t="s">
        <v>114</v>
      </c>
      <c r="R94" s="114" t="s">
        <v>114</v>
      </c>
      <c r="S94" s="114" t="s">
        <v>114</v>
      </c>
      <c r="T94" s="114" t="s">
        <v>114</v>
      </c>
      <c r="U94" s="114" t="s">
        <v>109</v>
      </c>
      <c r="V94" s="114" t="s">
        <v>114</v>
      </c>
      <c r="W94" s="115" t="s">
        <v>114</v>
      </c>
    </row>
    <row r="95" spans="1:23" s="168" customFormat="1" ht="20.100000000000001" customHeight="1">
      <c r="A95" s="55">
        <v>8</v>
      </c>
      <c r="B95" s="51">
        <v>8</v>
      </c>
      <c r="C95" s="57" t="s">
        <v>30</v>
      </c>
      <c r="D95" s="50">
        <v>34757</v>
      </c>
      <c r="E95" s="31" t="s">
        <v>3</v>
      </c>
      <c r="F95" s="70" t="s">
        <v>229</v>
      </c>
      <c r="G95" s="88" t="s">
        <v>27</v>
      </c>
      <c r="H95" s="205">
        <v>0.13055555555555601</v>
      </c>
      <c r="I95" s="52">
        <v>0.56805555555555598</v>
      </c>
      <c r="J95" s="72"/>
      <c r="K95" s="178">
        <f t="shared" si="10"/>
        <v>-0.13055555555555601</v>
      </c>
      <c r="L95" s="179">
        <f t="shared" si="11"/>
        <v>-4.8611111111115657E-3</v>
      </c>
      <c r="M95" s="180">
        <f t="shared" si="12"/>
        <v>-3.3510638297872224</v>
      </c>
      <c r="N95" s="43"/>
      <c r="O95" s="42"/>
      <c r="P95" s="56"/>
      <c r="Q95" s="33"/>
      <c r="R95" s="32"/>
      <c r="S95" s="32"/>
      <c r="T95" s="32"/>
      <c r="U95" s="114" t="s">
        <v>109</v>
      </c>
      <c r="V95" s="32"/>
      <c r="W95" s="171" t="s">
        <v>114</v>
      </c>
    </row>
    <row r="96" spans="1:23" s="168" customFormat="1" ht="20.100000000000001" customHeight="1">
      <c r="A96" s="55">
        <v>9</v>
      </c>
      <c r="B96" s="51">
        <v>9</v>
      </c>
      <c r="C96" s="57" t="s">
        <v>40</v>
      </c>
      <c r="D96" s="66">
        <v>37316</v>
      </c>
      <c r="E96" s="31" t="s">
        <v>25</v>
      </c>
      <c r="F96" s="49" t="s">
        <v>145</v>
      </c>
      <c r="G96" s="88" t="s">
        <v>115</v>
      </c>
      <c r="H96" s="205">
        <v>0.13125000000000001</v>
      </c>
      <c r="I96" s="52">
        <v>0.56874999999999998</v>
      </c>
      <c r="J96" s="72"/>
      <c r="K96" s="178">
        <f t="shared" si="10"/>
        <v>-0.13125000000000001</v>
      </c>
      <c r="L96" s="179">
        <f t="shared" si="11"/>
        <v>-5.5555555555555636E-3</v>
      </c>
      <c r="M96" s="180">
        <f t="shared" si="12"/>
        <v>-3.3333333333333335</v>
      </c>
      <c r="N96" s="43"/>
      <c r="O96" s="42"/>
      <c r="P96" s="128"/>
      <c r="Q96" s="33"/>
      <c r="R96" s="32"/>
      <c r="S96" s="32"/>
      <c r="T96" s="32"/>
      <c r="U96" s="32"/>
      <c r="V96" s="32"/>
      <c r="W96" s="171" t="s">
        <v>114</v>
      </c>
    </row>
    <row r="97" spans="1:27" s="168" customFormat="1" ht="20.100000000000001" customHeight="1">
      <c r="A97" s="55">
        <v>10</v>
      </c>
      <c r="B97" s="51">
        <v>10</v>
      </c>
      <c r="C97" s="57" t="s">
        <v>158</v>
      </c>
      <c r="D97" s="50">
        <v>35253</v>
      </c>
      <c r="E97" s="31"/>
      <c r="F97" s="49" t="s">
        <v>157</v>
      </c>
      <c r="G97" s="88" t="s">
        <v>160</v>
      </c>
      <c r="H97" s="205">
        <v>0.131944444444444</v>
      </c>
      <c r="I97" s="52">
        <v>0.56944444444444398</v>
      </c>
      <c r="J97" s="72"/>
      <c r="K97" s="178">
        <f t="shared" si="10"/>
        <v>-0.131944444444444</v>
      </c>
      <c r="L97" s="179">
        <f t="shared" si="11"/>
        <v>-6.2499999999995615E-3</v>
      </c>
      <c r="M97" s="180">
        <f t="shared" si="12"/>
        <v>-3.3157894736842217</v>
      </c>
      <c r="N97" s="43"/>
      <c r="O97" s="42"/>
      <c r="P97" s="127"/>
      <c r="Q97" s="126"/>
      <c r="R97" s="114"/>
      <c r="S97" s="114"/>
      <c r="T97" s="114"/>
      <c r="U97" s="114"/>
      <c r="V97" s="114"/>
      <c r="W97" s="171"/>
    </row>
    <row r="98" spans="1:27" s="168" customFormat="1" ht="20.100000000000001" customHeight="1">
      <c r="A98" s="55">
        <v>11</v>
      </c>
      <c r="B98" s="51">
        <v>11</v>
      </c>
      <c r="C98" s="57" t="s">
        <v>77</v>
      </c>
      <c r="D98" s="50">
        <v>36665</v>
      </c>
      <c r="E98" s="31" t="s">
        <v>13</v>
      </c>
      <c r="F98" s="49" t="s">
        <v>144</v>
      </c>
      <c r="G98" s="88" t="s">
        <v>115</v>
      </c>
      <c r="H98" s="205">
        <v>0.132638888888889</v>
      </c>
      <c r="I98" s="52">
        <v>0.57013888888888897</v>
      </c>
      <c r="J98" s="72"/>
      <c r="K98" s="178">
        <f t="shared" si="10"/>
        <v>-0.132638888888889</v>
      </c>
      <c r="L98" s="179">
        <f t="shared" si="11"/>
        <v>-6.9444444444445586E-3</v>
      </c>
      <c r="M98" s="180">
        <f t="shared" si="12"/>
        <v>-3.2984293193717247</v>
      </c>
      <c r="N98" s="43"/>
      <c r="O98" s="42"/>
      <c r="P98" s="56"/>
      <c r="Q98" s="33"/>
      <c r="R98" s="32"/>
      <c r="S98" s="32"/>
      <c r="T98" s="32"/>
      <c r="U98" s="114" t="s">
        <v>109</v>
      </c>
      <c r="V98" s="32"/>
      <c r="W98" s="171" t="s">
        <v>114</v>
      </c>
    </row>
    <row r="99" spans="1:27" s="168" customFormat="1" ht="20.100000000000001" customHeight="1" thickBot="1">
      <c r="A99" s="59">
        <v>12</v>
      </c>
      <c r="B99" s="60">
        <v>12</v>
      </c>
      <c r="C99" s="129" t="s">
        <v>152</v>
      </c>
      <c r="D99" s="87">
        <v>26351</v>
      </c>
      <c r="E99" s="61"/>
      <c r="F99" s="130" t="s">
        <v>184</v>
      </c>
      <c r="G99" s="89" t="s">
        <v>153</v>
      </c>
      <c r="H99" s="206">
        <v>0.133333333333333</v>
      </c>
      <c r="I99" s="62">
        <v>0.57083333333333297</v>
      </c>
      <c r="J99" s="93"/>
      <c r="K99" s="181">
        <f t="shared" si="10"/>
        <v>-0.133333333333333</v>
      </c>
      <c r="L99" s="182">
        <f t="shared" si="11"/>
        <v>-7.6388888888885564E-3</v>
      </c>
      <c r="M99" s="183">
        <f t="shared" si="12"/>
        <v>-3.2812500000000084</v>
      </c>
      <c r="N99" s="41"/>
      <c r="O99" s="64"/>
      <c r="P99" s="172"/>
      <c r="Q99" s="126"/>
      <c r="R99" s="114"/>
      <c r="S99" s="114"/>
      <c r="T99" s="114"/>
      <c r="U99" s="114"/>
      <c r="V99" s="114"/>
      <c r="W99" s="114"/>
    </row>
    <row r="100" spans="1:27" ht="15" customHeight="1">
      <c r="A100" s="23"/>
      <c r="B100" s="37"/>
      <c r="C100" s="46"/>
      <c r="D100" s="27"/>
      <c r="E100" s="26"/>
      <c r="F100" s="47"/>
      <c r="G100" s="25"/>
      <c r="H100" s="38"/>
      <c r="I100" s="38"/>
      <c r="J100" s="38"/>
      <c r="K100" s="44"/>
      <c r="L100" s="39"/>
      <c r="M100" s="40"/>
      <c r="N100" s="24"/>
      <c r="O100" s="45"/>
      <c r="P100" s="48"/>
      <c r="Q100" s="168"/>
      <c r="R100" s="168"/>
      <c r="S100" s="168"/>
      <c r="T100" s="168"/>
      <c r="U100" s="168"/>
      <c r="V100" s="168"/>
      <c r="W100" s="168"/>
      <c r="X100" s="21"/>
      <c r="Z100" s="21"/>
      <c r="AA100" s="21"/>
    </row>
    <row r="101" spans="1:27" ht="15.75" customHeight="1">
      <c r="A101" s="9" t="s">
        <v>122</v>
      </c>
      <c r="B101" s="2"/>
      <c r="D101" s="9"/>
      <c r="E101" s="2"/>
      <c r="F101" s="9"/>
      <c r="G101" s="34"/>
      <c r="H101" s="102"/>
      <c r="I101" s="20"/>
      <c r="J101" s="4"/>
      <c r="K101" s="84"/>
      <c r="L101" s="34"/>
      <c r="M101" s="86"/>
      <c r="N101"/>
      <c r="O101" s="102">
        <v>0.1</v>
      </c>
      <c r="P101" s="20" t="s">
        <v>162</v>
      </c>
      <c r="Y101"/>
    </row>
    <row r="102" spans="1:27" ht="19.5" customHeight="1" thickBot="1">
      <c r="A102" s="9"/>
      <c r="B102" s="2"/>
      <c r="D102" s="9"/>
      <c r="E102" s="2"/>
      <c r="G102" s="9"/>
      <c r="H102" s="85"/>
      <c r="I102" s="86"/>
      <c r="J102" s="2"/>
      <c r="K102" s="84"/>
      <c r="L102" s="9"/>
      <c r="M102" s="86"/>
      <c r="N102"/>
      <c r="O102" s="85">
        <v>0</v>
      </c>
      <c r="P102" s="20" t="s">
        <v>163</v>
      </c>
      <c r="Y102"/>
    </row>
    <row r="103" spans="1:27" ht="15" customHeight="1">
      <c r="A103" s="237" t="s">
        <v>1</v>
      </c>
      <c r="B103" s="239" t="s">
        <v>15</v>
      </c>
      <c r="C103" s="241" t="s">
        <v>22</v>
      </c>
      <c r="D103" s="239" t="s">
        <v>16</v>
      </c>
      <c r="E103" s="239" t="s">
        <v>56</v>
      </c>
      <c r="F103" s="241" t="s">
        <v>5</v>
      </c>
      <c r="G103" s="244" t="s">
        <v>17</v>
      </c>
      <c r="H103" s="250" t="s">
        <v>19</v>
      </c>
      <c r="I103" s="253" t="s">
        <v>21</v>
      </c>
      <c r="J103" s="253" t="s">
        <v>20</v>
      </c>
      <c r="K103" s="327" t="s">
        <v>231</v>
      </c>
      <c r="L103" s="328"/>
      <c r="M103" s="329"/>
      <c r="N103" s="259" t="s">
        <v>0</v>
      </c>
      <c r="O103" s="228"/>
      <c r="P103" s="231" t="s">
        <v>105</v>
      </c>
      <c r="Y103"/>
    </row>
    <row r="104" spans="1:27" ht="29.4" customHeight="1" thickBot="1">
      <c r="A104" s="238"/>
      <c r="B104" s="240"/>
      <c r="C104" s="242"/>
      <c r="D104" s="240"/>
      <c r="E104" s="243"/>
      <c r="F104" s="242"/>
      <c r="G104" s="245"/>
      <c r="H104" s="251"/>
      <c r="I104" s="254"/>
      <c r="J104" s="254"/>
      <c r="K104" s="330"/>
      <c r="L104" s="331"/>
      <c r="M104" s="332"/>
      <c r="N104" s="260"/>
      <c r="O104" s="229"/>
      <c r="P104" s="232"/>
      <c r="Y104"/>
    </row>
    <row r="105" spans="1:27" ht="39.6">
      <c r="A105" s="238"/>
      <c r="B105" s="240"/>
      <c r="C105" s="242"/>
      <c r="D105" s="240"/>
      <c r="E105" s="243"/>
      <c r="F105" s="242"/>
      <c r="G105" s="245"/>
      <c r="H105" s="252"/>
      <c r="I105" s="255"/>
      <c r="J105" s="255"/>
      <c r="K105" s="207" t="s">
        <v>232</v>
      </c>
      <c r="L105" s="162" t="s">
        <v>233</v>
      </c>
      <c r="M105" s="208" t="s">
        <v>234</v>
      </c>
      <c r="N105" s="260"/>
      <c r="O105" s="229"/>
      <c r="P105" s="232"/>
      <c r="Q105" s="125" t="s">
        <v>110</v>
      </c>
      <c r="R105" s="122" t="s">
        <v>111</v>
      </c>
      <c r="S105" s="112" t="s">
        <v>112</v>
      </c>
      <c r="T105" s="112" t="s">
        <v>9</v>
      </c>
      <c r="U105" s="112" t="s">
        <v>8</v>
      </c>
      <c r="V105" s="113" t="s">
        <v>10</v>
      </c>
      <c r="Y105"/>
    </row>
    <row r="106" spans="1:27" s="168" customFormat="1" ht="20.100000000000001" customHeight="1">
      <c r="A106" s="75">
        <v>1</v>
      </c>
      <c r="B106" s="91">
        <v>51</v>
      </c>
      <c r="C106" s="111" t="s">
        <v>108</v>
      </c>
      <c r="D106" s="66">
        <v>41726</v>
      </c>
      <c r="E106" s="163"/>
      <c r="F106" s="108" t="s">
        <v>101</v>
      </c>
      <c r="G106" s="88" t="s">
        <v>210</v>
      </c>
      <c r="H106" s="35">
        <v>0.13541666666666666</v>
      </c>
      <c r="I106" s="52">
        <v>0.57291666666666663</v>
      </c>
      <c r="J106" s="83"/>
      <c r="K106" s="178">
        <f>J106-H106</f>
        <v>-0.13541666666666666</v>
      </c>
      <c r="L106" s="179">
        <f>K106-$K$106</f>
        <v>0</v>
      </c>
      <c r="M106" s="180">
        <f>$O$101*1000/(K106*24000)</f>
        <v>-3.0769230769230771E-2</v>
      </c>
      <c r="N106" s="100" t="s">
        <v>74</v>
      </c>
      <c r="O106" s="81"/>
      <c r="P106" s="151"/>
      <c r="Q106" s="126" t="s">
        <v>114</v>
      </c>
      <c r="R106" s="114" t="s">
        <v>114</v>
      </c>
      <c r="S106" s="114" t="s">
        <v>114</v>
      </c>
      <c r="T106" s="114" t="s">
        <v>114</v>
      </c>
      <c r="U106" s="114" t="s">
        <v>114</v>
      </c>
      <c r="V106" s="114" t="s">
        <v>114</v>
      </c>
    </row>
    <row r="107" spans="1:27" s="168" customFormat="1" ht="20.100000000000001" customHeight="1">
      <c r="A107" s="75">
        <v>2</v>
      </c>
      <c r="B107" s="91">
        <v>52</v>
      </c>
      <c r="C107" s="80" t="s">
        <v>58</v>
      </c>
      <c r="D107" s="66">
        <v>43002</v>
      </c>
      <c r="E107" s="163"/>
      <c r="F107" s="108" t="s">
        <v>127</v>
      </c>
      <c r="G107" s="88" t="s">
        <v>210</v>
      </c>
      <c r="H107" s="35">
        <v>0.1361111111111111</v>
      </c>
      <c r="I107" s="52">
        <v>0.57361111111111118</v>
      </c>
      <c r="J107" s="83"/>
      <c r="K107" s="178">
        <f>J107-H107</f>
        <v>-0.1361111111111111</v>
      </c>
      <c r="L107" s="179">
        <f>K107-$K$106</f>
        <v>-6.9444444444444198E-4</v>
      </c>
      <c r="M107" s="180">
        <f>$O$101*1000/(K107*24000)</f>
        <v>-3.0612244897959186E-2</v>
      </c>
      <c r="N107" s="100" t="s">
        <v>74</v>
      </c>
      <c r="O107" s="81"/>
      <c r="P107" s="151" t="s">
        <v>71</v>
      </c>
      <c r="Q107" s="126" t="s">
        <v>114</v>
      </c>
      <c r="R107" s="114" t="s">
        <v>114</v>
      </c>
      <c r="S107" s="114" t="s">
        <v>114</v>
      </c>
      <c r="T107" s="114" t="s">
        <v>114</v>
      </c>
      <c r="U107" s="114" t="s">
        <v>114</v>
      </c>
      <c r="V107" s="114" t="s">
        <v>114</v>
      </c>
    </row>
    <row r="108" spans="1:27" s="168" customFormat="1" ht="20.100000000000001" customHeight="1">
      <c r="A108" s="75">
        <v>3</v>
      </c>
      <c r="B108" s="91">
        <v>53</v>
      </c>
      <c r="C108" s="80" t="s">
        <v>208</v>
      </c>
      <c r="D108" s="66">
        <v>43615</v>
      </c>
      <c r="E108" s="163"/>
      <c r="F108" s="108" t="s">
        <v>102</v>
      </c>
      <c r="G108" s="88" t="s">
        <v>142</v>
      </c>
      <c r="H108" s="35">
        <v>0.13680555555555601</v>
      </c>
      <c r="I108" s="52">
        <v>0.57430555555555551</v>
      </c>
      <c r="J108" s="83"/>
      <c r="K108" s="178">
        <f>J108-H108</f>
        <v>-0.13680555555555601</v>
      </c>
      <c r="L108" s="179">
        <f>K108-$K$106</f>
        <v>-1.3888888888893558E-3</v>
      </c>
      <c r="M108" s="180">
        <f>$O$101*1000/(K108*24000)</f>
        <v>-3.045685279187807E-2</v>
      </c>
      <c r="N108" s="100" t="s">
        <v>74</v>
      </c>
      <c r="O108" s="81"/>
      <c r="P108" s="151"/>
      <c r="Q108" s="126"/>
      <c r="R108" s="114"/>
      <c r="S108" s="114"/>
      <c r="T108" s="114"/>
      <c r="U108" s="114"/>
      <c r="V108" s="114"/>
    </row>
    <row r="109" spans="1:27" s="168" customFormat="1" ht="20.100000000000001" customHeight="1">
      <c r="A109" s="75">
        <v>4</v>
      </c>
      <c r="B109" s="91">
        <v>54</v>
      </c>
      <c r="C109" s="111" t="s">
        <v>217</v>
      </c>
      <c r="D109" s="66">
        <v>43699</v>
      </c>
      <c r="E109" s="163"/>
      <c r="F109" s="104" t="s">
        <v>218</v>
      </c>
      <c r="G109" s="88" t="s">
        <v>213</v>
      </c>
      <c r="H109" s="35">
        <v>0.13750000000000001</v>
      </c>
      <c r="I109" s="52">
        <v>0.57499999999999996</v>
      </c>
      <c r="J109" s="83"/>
      <c r="K109" s="178">
        <f t="shared" ref="K109:K119" si="13">J109-H109</f>
        <v>-0.13750000000000001</v>
      </c>
      <c r="L109" s="179">
        <f t="shared" ref="L109:L119" si="14">K109-$K$106</f>
        <v>-2.0833333333333537E-3</v>
      </c>
      <c r="M109" s="180">
        <f t="shared" ref="M109:M119" si="15">$O$101*1000/(K109*24000)</f>
        <v>-3.03030303030303E-2</v>
      </c>
      <c r="N109" s="100" t="s">
        <v>74</v>
      </c>
      <c r="O109" s="81"/>
      <c r="P109" s="151"/>
      <c r="Q109" s="126"/>
      <c r="R109" s="114"/>
      <c r="S109" s="114"/>
      <c r="T109" s="114"/>
      <c r="U109" s="114"/>
      <c r="V109" s="114"/>
    </row>
    <row r="110" spans="1:27" s="168" customFormat="1" ht="20.100000000000001" customHeight="1">
      <c r="A110" s="75">
        <v>5</v>
      </c>
      <c r="B110" s="91">
        <v>55</v>
      </c>
      <c r="C110" s="80" t="s">
        <v>75</v>
      </c>
      <c r="D110" s="66">
        <v>41382</v>
      </c>
      <c r="E110" s="163"/>
      <c r="F110" s="108" t="s">
        <v>128</v>
      </c>
      <c r="G110" s="88" t="s">
        <v>142</v>
      </c>
      <c r="H110" s="35">
        <v>0.13819444444444401</v>
      </c>
      <c r="I110" s="52">
        <v>0.57569444444444495</v>
      </c>
      <c r="J110" s="83"/>
      <c r="K110" s="178">
        <f t="shared" si="13"/>
        <v>-0.13819444444444401</v>
      </c>
      <c r="L110" s="179">
        <f t="shared" si="14"/>
        <v>-2.7777777777773516E-3</v>
      </c>
      <c r="M110" s="180">
        <f t="shared" si="15"/>
        <v>-3.0150753768844317E-2</v>
      </c>
      <c r="N110" s="100" t="s">
        <v>74</v>
      </c>
      <c r="O110" s="81"/>
      <c r="P110" s="151"/>
      <c r="Q110" s="33"/>
      <c r="R110" s="32"/>
      <c r="S110" s="32"/>
      <c r="T110" s="114" t="s">
        <v>114</v>
      </c>
      <c r="U110" s="114" t="s">
        <v>114</v>
      </c>
      <c r="V110" s="32"/>
    </row>
    <row r="111" spans="1:27" s="168" customFormat="1" ht="20.100000000000001" customHeight="1">
      <c r="A111" s="75">
        <v>6</v>
      </c>
      <c r="B111" s="91">
        <v>56</v>
      </c>
      <c r="C111" s="80" t="s">
        <v>221</v>
      </c>
      <c r="D111" s="66">
        <v>41896</v>
      </c>
      <c r="E111" s="163"/>
      <c r="F111" s="108" t="s">
        <v>224</v>
      </c>
      <c r="G111" s="88" t="s">
        <v>210</v>
      </c>
      <c r="H111" s="35">
        <v>0.13888888888888901</v>
      </c>
      <c r="I111" s="52">
        <v>0.57638888888888895</v>
      </c>
      <c r="J111" s="83"/>
      <c r="K111" s="178">
        <f t="shared" si="13"/>
        <v>-0.13888888888888901</v>
      </c>
      <c r="L111" s="179">
        <f t="shared" si="14"/>
        <v>-3.4722222222223487E-3</v>
      </c>
      <c r="M111" s="180">
        <f t="shared" si="15"/>
        <v>-2.9999999999999975E-2</v>
      </c>
      <c r="N111" s="100" t="s">
        <v>74</v>
      </c>
      <c r="O111" s="81"/>
      <c r="P111" s="151"/>
      <c r="Q111" s="126"/>
      <c r="R111" s="114"/>
      <c r="S111" s="114"/>
      <c r="T111" s="114"/>
      <c r="U111" s="114"/>
      <c r="V111" s="114"/>
    </row>
    <row r="112" spans="1:27" s="168" customFormat="1" ht="20.100000000000001" customHeight="1">
      <c r="A112" s="75">
        <v>7</v>
      </c>
      <c r="B112" s="91">
        <v>57</v>
      </c>
      <c r="C112" s="80" t="s">
        <v>207</v>
      </c>
      <c r="D112" s="66">
        <v>41817</v>
      </c>
      <c r="E112" s="163"/>
      <c r="F112" s="108" t="s">
        <v>42</v>
      </c>
      <c r="G112" s="88" t="s">
        <v>213</v>
      </c>
      <c r="H112" s="35">
        <v>0.139583333333333</v>
      </c>
      <c r="I112" s="52">
        <v>0.57708333333333395</v>
      </c>
      <c r="J112" s="83"/>
      <c r="K112" s="178">
        <f t="shared" si="13"/>
        <v>-0.139583333333333</v>
      </c>
      <c r="L112" s="179">
        <f t="shared" si="14"/>
        <v>-4.1666666666663466E-3</v>
      </c>
      <c r="M112" s="180">
        <f t="shared" si="15"/>
        <v>-2.9850746268656785E-2</v>
      </c>
      <c r="N112" s="100" t="s">
        <v>74</v>
      </c>
      <c r="O112" s="81"/>
      <c r="P112" s="151"/>
      <c r="Q112" s="126"/>
      <c r="R112" s="114"/>
      <c r="S112" s="114"/>
      <c r="T112" s="114"/>
      <c r="U112" s="114"/>
      <c r="V112" s="114"/>
    </row>
    <row r="113" spans="1:25" s="168" customFormat="1" ht="20.100000000000001" customHeight="1">
      <c r="A113" s="75">
        <v>8</v>
      </c>
      <c r="B113" s="91">
        <v>58</v>
      </c>
      <c r="C113" s="80" t="s">
        <v>209</v>
      </c>
      <c r="D113" s="66">
        <v>43919</v>
      </c>
      <c r="E113" s="163"/>
      <c r="F113" s="108" t="s">
        <v>223</v>
      </c>
      <c r="G113" s="88" t="s">
        <v>83</v>
      </c>
      <c r="H113" s="35">
        <v>0.140277777777778</v>
      </c>
      <c r="I113" s="52">
        <v>0.57777777777777894</v>
      </c>
      <c r="J113" s="83"/>
      <c r="K113" s="178">
        <f t="shared" si="13"/>
        <v>-0.140277777777778</v>
      </c>
      <c r="L113" s="179">
        <f t="shared" si="14"/>
        <v>-4.8611111111113436E-3</v>
      </c>
      <c r="M113" s="180">
        <f t="shared" si="15"/>
        <v>-2.9702970297029656E-2</v>
      </c>
      <c r="N113" s="100" t="s">
        <v>74</v>
      </c>
      <c r="O113" s="81"/>
      <c r="P113" s="151" t="s">
        <v>121</v>
      </c>
      <c r="Q113" s="33"/>
      <c r="R113" s="32"/>
      <c r="S113" s="32"/>
      <c r="T113" s="114"/>
      <c r="U113" s="114"/>
      <c r="V113" s="32"/>
    </row>
    <row r="114" spans="1:25" s="168" customFormat="1" ht="20.100000000000001" customHeight="1">
      <c r="A114" s="75">
        <v>9</v>
      </c>
      <c r="B114" s="91">
        <v>59</v>
      </c>
      <c r="C114" s="80" t="s">
        <v>61</v>
      </c>
      <c r="D114" s="66">
        <v>41321</v>
      </c>
      <c r="E114" s="163"/>
      <c r="F114" s="108" t="s">
        <v>103</v>
      </c>
      <c r="G114" s="88" t="s">
        <v>213</v>
      </c>
      <c r="H114" s="35">
        <v>0.140972222222222</v>
      </c>
      <c r="I114" s="52">
        <v>0.57847222222222305</v>
      </c>
      <c r="J114" s="83"/>
      <c r="K114" s="178">
        <f t="shared" si="13"/>
        <v>-0.140972222222222</v>
      </c>
      <c r="L114" s="179">
        <f t="shared" si="14"/>
        <v>-5.5555555555553415E-3</v>
      </c>
      <c r="M114" s="180">
        <f t="shared" si="15"/>
        <v>-2.9556650246305466E-2</v>
      </c>
      <c r="N114" s="100" t="s">
        <v>74</v>
      </c>
      <c r="O114" s="81"/>
      <c r="P114" s="151"/>
      <c r="Q114" s="126" t="s">
        <v>114</v>
      </c>
      <c r="R114" s="114" t="s">
        <v>114</v>
      </c>
      <c r="S114" s="114" t="s">
        <v>114</v>
      </c>
      <c r="T114" s="114" t="s">
        <v>114</v>
      </c>
      <c r="U114" s="114" t="s">
        <v>114</v>
      </c>
      <c r="V114" s="114" t="s">
        <v>114</v>
      </c>
    </row>
    <row r="115" spans="1:25" s="168" customFormat="1" ht="20.100000000000001" customHeight="1">
      <c r="A115" s="75">
        <v>10</v>
      </c>
      <c r="B115" s="91">
        <v>60</v>
      </c>
      <c r="C115" s="80" t="s">
        <v>60</v>
      </c>
      <c r="D115" s="66">
        <v>42415</v>
      </c>
      <c r="E115" s="163"/>
      <c r="F115" s="108" t="s">
        <v>220</v>
      </c>
      <c r="G115" s="88" t="s">
        <v>54</v>
      </c>
      <c r="H115" s="35">
        <v>0.141666666666667</v>
      </c>
      <c r="I115" s="52">
        <v>0.57916666666666805</v>
      </c>
      <c r="J115" s="83"/>
      <c r="K115" s="178">
        <f t="shared" si="13"/>
        <v>-0.141666666666667</v>
      </c>
      <c r="L115" s="179">
        <f t="shared" si="14"/>
        <v>-6.2500000000003386E-3</v>
      </c>
      <c r="M115" s="180">
        <f t="shared" si="15"/>
        <v>-2.9411764705882287E-2</v>
      </c>
      <c r="N115" s="100" t="s">
        <v>74</v>
      </c>
      <c r="O115" s="81"/>
      <c r="P115" s="151"/>
      <c r="Q115" s="33"/>
      <c r="R115" s="32"/>
      <c r="S115" s="32"/>
      <c r="T115" s="32"/>
      <c r="U115" s="32"/>
      <c r="V115" s="32"/>
    </row>
    <row r="116" spans="1:25" s="168" customFormat="1" ht="20.100000000000001" customHeight="1">
      <c r="A116" s="75">
        <v>11</v>
      </c>
      <c r="B116" s="91">
        <v>61</v>
      </c>
      <c r="C116" s="111" t="s">
        <v>107</v>
      </c>
      <c r="D116" s="66">
        <v>43766</v>
      </c>
      <c r="E116" s="163"/>
      <c r="F116" s="108" t="s">
        <v>173</v>
      </c>
      <c r="G116" s="88" t="s">
        <v>213</v>
      </c>
      <c r="H116" s="35">
        <v>0.14236111111111099</v>
      </c>
      <c r="I116" s="52">
        <v>0.57986111111111205</v>
      </c>
      <c r="J116" s="83"/>
      <c r="K116" s="178">
        <f t="shared" si="13"/>
        <v>-0.14236111111111099</v>
      </c>
      <c r="L116" s="179">
        <f t="shared" si="14"/>
        <v>-6.9444444444443365E-3</v>
      </c>
      <c r="M116" s="180">
        <f t="shared" si="15"/>
        <v>-2.9268292682926855E-2</v>
      </c>
      <c r="N116" s="100" t="s">
        <v>74</v>
      </c>
      <c r="O116" s="81"/>
      <c r="P116" s="151"/>
      <c r="Q116" s="126" t="s">
        <v>114</v>
      </c>
      <c r="R116" s="114" t="s">
        <v>114</v>
      </c>
      <c r="S116" s="114" t="s">
        <v>114</v>
      </c>
      <c r="T116" s="114" t="s">
        <v>114</v>
      </c>
      <c r="U116" s="114" t="s">
        <v>114</v>
      </c>
      <c r="V116" s="114" t="s">
        <v>114</v>
      </c>
    </row>
    <row r="117" spans="1:25" s="168" customFormat="1" ht="20.100000000000001" customHeight="1">
      <c r="A117" s="75">
        <v>12</v>
      </c>
      <c r="B117" s="91">
        <v>62</v>
      </c>
      <c r="C117" s="80" t="s">
        <v>120</v>
      </c>
      <c r="D117" s="66">
        <v>41726</v>
      </c>
      <c r="E117" s="163"/>
      <c r="F117" s="108" t="s">
        <v>88</v>
      </c>
      <c r="G117" s="88" t="s">
        <v>54</v>
      </c>
      <c r="H117" s="35">
        <v>0.14305555555555599</v>
      </c>
      <c r="I117" s="52">
        <v>0.58055555555555705</v>
      </c>
      <c r="J117" s="83"/>
      <c r="K117" s="178">
        <f t="shared" si="13"/>
        <v>-0.14305555555555599</v>
      </c>
      <c r="L117" s="179">
        <f t="shared" si="14"/>
        <v>-7.6388888888893336E-3</v>
      </c>
      <c r="M117" s="180">
        <f t="shared" si="15"/>
        <v>-2.912621359223292E-2</v>
      </c>
      <c r="N117" s="100" t="s">
        <v>74</v>
      </c>
      <c r="O117" s="81"/>
      <c r="P117" s="151"/>
      <c r="Q117" s="33"/>
      <c r="R117" s="32"/>
      <c r="S117" s="32"/>
      <c r="T117" s="32"/>
      <c r="U117" s="32"/>
      <c r="V117" s="32"/>
    </row>
    <row r="118" spans="1:25" s="168" customFormat="1" ht="20.100000000000001" customHeight="1">
      <c r="A118" s="75">
        <v>13</v>
      </c>
      <c r="B118" s="91">
        <v>63</v>
      </c>
      <c r="C118" s="80" t="s">
        <v>214</v>
      </c>
      <c r="D118" s="66">
        <v>41311</v>
      </c>
      <c r="E118" s="163"/>
      <c r="F118" s="104" t="s">
        <v>215</v>
      </c>
      <c r="G118" s="88" t="s">
        <v>54</v>
      </c>
      <c r="H118" s="35">
        <v>0.14374999999999999</v>
      </c>
      <c r="I118" s="52">
        <v>0.58125000000000104</v>
      </c>
      <c r="J118" s="83"/>
      <c r="K118" s="178">
        <f t="shared" si="13"/>
        <v>-0.14374999999999999</v>
      </c>
      <c r="L118" s="179">
        <f t="shared" si="14"/>
        <v>-8.3333333333333315E-3</v>
      </c>
      <c r="M118" s="180">
        <f t="shared" si="15"/>
        <v>-2.8985507246376815E-2</v>
      </c>
      <c r="N118" s="100" t="s">
        <v>74</v>
      </c>
      <c r="O118" s="81"/>
      <c r="P118" s="151"/>
      <c r="Q118" s="33"/>
      <c r="R118" s="32"/>
      <c r="S118" s="32"/>
      <c r="T118" s="32"/>
      <c r="U118" s="32"/>
      <c r="V118" s="114"/>
    </row>
    <row r="119" spans="1:25" s="168" customFormat="1" ht="20.100000000000001" customHeight="1">
      <c r="A119" s="78">
        <v>14</v>
      </c>
      <c r="B119" s="91">
        <v>64</v>
      </c>
      <c r="C119" s="199" t="s">
        <v>216</v>
      </c>
      <c r="D119" s="188">
        <v>41449</v>
      </c>
      <c r="E119" s="189"/>
      <c r="F119" s="190" t="s">
        <v>222</v>
      </c>
      <c r="G119" s="88" t="s">
        <v>106</v>
      </c>
      <c r="H119" s="35">
        <v>0.14444444444444399</v>
      </c>
      <c r="I119" s="52">
        <v>0.58194444444444604</v>
      </c>
      <c r="J119" s="203"/>
      <c r="K119" s="178">
        <f t="shared" si="13"/>
        <v>-0.14444444444444399</v>
      </c>
      <c r="L119" s="179">
        <f t="shared" si="14"/>
        <v>-9.0277777777773294E-3</v>
      </c>
      <c r="M119" s="180">
        <f t="shared" si="15"/>
        <v>-2.8846153846153938E-2</v>
      </c>
      <c r="N119" s="100" t="s">
        <v>74</v>
      </c>
      <c r="O119" s="200"/>
      <c r="P119" s="201"/>
      <c r="Q119" s="33"/>
      <c r="R119" s="32"/>
      <c r="S119" s="32"/>
      <c r="T119" s="32"/>
      <c r="U119" s="32"/>
      <c r="V119" s="32"/>
    </row>
    <row r="120" spans="1:25" s="168" customFormat="1" ht="20.100000000000001" customHeight="1" thickBot="1">
      <c r="A120" s="77">
        <v>15</v>
      </c>
      <c r="B120" s="92">
        <v>65</v>
      </c>
      <c r="C120" s="204" t="s">
        <v>104</v>
      </c>
      <c r="D120" s="67">
        <v>43228</v>
      </c>
      <c r="E120" s="68"/>
      <c r="F120" s="110" t="s">
        <v>219</v>
      </c>
      <c r="G120" s="89" t="s">
        <v>213</v>
      </c>
      <c r="H120" s="36">
        <v>0.14513888888888901</v>
      </c>
      <c r="I120" s="62">
        <v>0.58263888888889004</v>
      </c>
      <c r="J120" s="202"/>
      <c r="K120" s="181">
        <f>J120-H120</f>
        <v>-0.14513888888888901</v>
      </c>
      <c r="L120" s="182">
        <f>K120-$K$106</f>
        <v>-9.7222222222223542E-3</v>
      </c>
      <c r="M120" s="183">
        <f>$O$101*1000/(K120*24000)</f>
        <v>-2.8708133971291842E-2</v>
      </c>
      <c r="N120" s="101" t="s">
        <v>74</v>
      </c>
      <c r="O120" s="82"/>
      <c r="P120" s="152"/>
      <c r="Q120" s="126" t="s">
        <v>114</v>
      </c>
      <c r="R120" s="114" t="s">
        <v>114</v>
      </c>
      <c r="S120" s="114" t="s">
        <v>114</v>
      </c>
      <c r="T120" s="114" t="s">
        <v>114</v>
      </c>
      <c r="U120" s="114" t="s">
        <v>114</v>
      </c>
      <c r="V120" s="114" t="s">
        <v>114</v>
      </c>
    </row>
    <row r="122" spans="1:25" ht="18.75" customHeight="1">
      <c r="A122" t="s">
        <v>235</v>
      </c>
      <c r="N122"/>
      <c r="Y122"/>
    </row>
    <row r="123" spans="1:2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N123"/>
      <c r="Y123"/>
    </row>
    <row r="124" spans="1:2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N124"/>
      <c r="Y124"/>
    </row>
    <row r="125" spans="1:2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N125"/>
      <c r="Y125"/>
    </row>
    <row r="126" spans="1:25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N126"/>
      <c r="Y126"/>
    </row>
    <row r="127" spans="1:25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N127"/>
      <c r="Y127"/>
    </row>
    <row r="129" spans="1:25" s="21" customFormat="1" ht="18" customHeight="1">
      <c r="A129" s="301" t="s">
        <v>62</v>
      </c>
      <c r="B129" s="301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</row>
    <row r="130" spans="1:25" s="21" customFormat="1" ht="15" customHeight="1">
      <c r="A130" s="303" t="s">
        <v>123</v>
      </c>
      <c r="B130" s="303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</row>
    <row r="131" spans="1:25" s="168" customFormat="1" ht="15" customHeight="1">
      <c r="A131" s="301" t="s">
        <v>124</v>
      </c>
      <c r="B131" s="301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5"/>
      <c r="O131" s="305"/>
      <c r="P131" s="305"/>
      <c r="Q131" s="305"/>
    </row>
    <row r="132" spans="1:25" s="168" customFormat="1" ht="15" customHeight="1">
      <c r="A132" s="301"/>
      <c r="B132" s="301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5"/>
      <c r="O132" s="305"/>
      <c r="P132" s="305"/>
      <c r="Q132" s="305"/>
    </row>
    <row r="133" spans="1:25" ht="18">
      <c r="F133" s="28"/>
      <c r="H133" s="28"/>
      <c r="I133" s="28"/>
      <c r="J133" s="28"/>
    </row>
    <row r="134" spans="1:25" ht="15.6">
      <c r="A134" s="94" t="s">
        <v>63</v>
      </c>
      <c r="B134" s="94"/>
      <c r="N134"/>
      <c r="P134" s="14"/>
      <c r="Y134"/>
    </row>
    <row r="135" spans="1:25" ht="27" customHeight="1">
      <c r="A135" s="309" t="s">
        <v>64</v>
      </c>
      <c r="B135" s="310"/>
      <c r="C135" s="165" t="s">
        <v>65</v>
      </c>
      <c r="D135" s="309" t="s">
        <v>66</v>
      </c>
      <c r="E135" s="311"/>
      <c r="F135" s="165" t="s">
        <v>67</v>
      </c>
      <c r="G135" s="96" t="s">
        <v>68</v>
      </c>
      <c r="H135" s="309" t="s">
        <v>69</v>
      </c>
      <c r="I135" s="312"/>
      <c r="J135" s="313" t="s">
        <v>70</v>
      </c>
      <c r="K135" s="314"/>
      <c r="L135" s="314"/>
      <c r="M135" s="314"/>
      <c r="N135" s="314"/>
      <c r="O135" s="314"/>
      <c r="P135" s="315"/>
      <c r="Y135"/>
    </row>
    <row r="136" spans="1:25" ht="24.75" customHeight="1">
      <c r="A136" s="316">
        <v>43905</v>
      </c>
      <c r="B136" s="310"/>
      <c r="C136" s="97" t="s">
        <v>134</v>
      </c>
      <c r="D136" s="306" t="s">
        <v>133</v>
      </c>
      <c r="E136" s="307"/>
      <c r="F136" s="167">
        <v>49</v>
      </c>
      <c r="G136" s="99" t="s">
        <v>72</v>
      </c>
      <c r="H136" s="308">
        <v>763</v>
      </c>
      <c r="I136" s="308"/>
      <c r="J136" s="317" t="s">
        <v>130</v>
      </c>
      <c r="K136" s="318"/>
      <c r="L136" s="318"/>
      <c r="M136" s="318"/>
      <c r="N136" s="318"/>
      <c r="O136" s="318"/>
      <c r="P136" s="319"/>
      <c r="Y136"/>
    </row>
    <row r="137" spans="1:25" ht="24" customHeight="1">
      <c r="A137" s="316"/>
      <c r="B137" s="310"/>
      <c r="C137" s="97" t="s">
        <v>131</v>
      </c>
      <c r="D137" s="306" t="s">
        <v>129</v>
      </c>
      <c r="E137" s="307"/>
      <c r="F137" s="167">
        <v>46</v>
      </c>
      <c r="G137" s="99" t="s">
        <v>72</v>
      </c>
      <c r="H137" s="308">
        <v>761</v>
      </c>
      <c r="I137" s="308"/>
      <c r="J137" s="320"/>
      <c r="K137" s="318"/>
      <c r="L137" s="318"/>
      <c r="M137" s="318"/>
      <c r="N137" s="318"/>
      <c r="O137" s="318"/>
      <c r="P137" s="319"/>
      <c r="Y137"/>
    </row>
    <row r="138" spans="1:25" ht="22.5" customHeight="1">
      <c r="A138" s="316"/>
      <c r="B138" s="310"/>
      <c r="C138" s="97" t="s">
        <v>132</v>
      </c>
      <c r="D138" s="306" t="s">
        <v>129</v>
      </c>
      <c r="E138" s="307"/>
      <c r="F138" s="167">
        <v>40</v>
      </c>
      <c r="G138" s="99" t="s">
        <v>72</v>
      </c>
      <c r="H138" s="308">
        <v>761</v>
      </c>
      <c r="I138" s="308"/>
      <c r="J138" s="321"/>
      <c r="K138" s="322"/>
      <c r="L138" s="322"/>
      <c r="M138" s="322"/>
      <c r="N138" s="322"/>
      <c r="O138" s="322"/>
      <c r="P138" s="323"/>
      <c r="Y138"/>
    </row>
    <row r="139" spans="1:25">
      <c r="A139" t="s">
        <v>73</v>
      </c>
    </row>
  </sheetData>
  <autoFilter ref="A76:AA76">
    <sortState ref="A79:AA81">
      <sortCondition ref="A76"/>
    </sortState>
  </autoFilter>
  <mergeCells count="134">
    <mergeCell ref="A136:B138"/>
    <mergeCell ref="D136:E136"/>
    <mergeCell ref="H136:I136"/>
    <mergeCell ref="J136:P138"/>
    <mergeCell ref="D137:E137"/>
    <mergeCell ref="H137:I137"/>
    <mergeCell ref="D138:E138"/>
    <mergeCell ref="H138:I138"/>
    <mergeCell ref="A129:R129"/>
    <mergeCell ref="A130:R130"/>
    <mergeCell ref="A131:Q131"/>
    <mergeCell ref="A132:Q132"/>
    <mergeCell ref="A135:B135"/>
    <mergeCell ref="D135:E135"/>
    <mergeCell ref="H135:I135"/>
    <mergeCell ref="J135:P135"/>
    <mergeCell ref="I103:I105"/>
    <mergeCell ref="J103:J105"/>
    <mergeCell ref="K103:M104"/>
    <mergeCell ref="N103:N105"/>
    <mergeCell ref="O103:O105"/>
    <mergeCell ref="P103:P105"/>
    <mergeCell ref="O85:O87"/>
    <mergeCell ref="P85:P87"/>
    <mergeCell ref="A103:A105"/>
    <mergeCell ref="B103:B105"/>
    <mergeCell ref="C103:C105"/>
    <mergeCell ref="D103:D105"/>
    <mergeCell ref="E103:E105"/>
    <mergeCell ref="F103:F105"/>
    <mergeCell ref="G103:G105"/>
    <mergeCell ref="H103:H105"/>
    <mergeCell ref="G85:G87"/>
    <mergeCell ref="H85:H87"/>
    <mergeCell ref="I85:I87"/>
    <mergeCell ref="J85:J87"/>
    <mergeCell ref="K85:M86"/>
    <mergeCell ref="N85:N87"/>
    <mergeCell ref="A85:A87"/>
    <mergeCell ref="B85:B87"/>
    <mergeCell ref="C85:C87"/>
    <mergeCell ref="D85:D87"/>
    <mergeCell ref="E85:E87"/>
    <mergeCell ref="F85:F87"/>
    <mergeCell ref="I74:I76"/>
    <mergeCell ref="J74:J76"/>
    <mergeCell ref="K74:M75"/>
    <mergeCell ref="N74:N76"/>
    <mergeCell ref="O74:O76"/>
    <mergeCell ref="P74:P76"/>
    <mergeCell ref="O62:O64"/>
    <mergeCell ref="P62:P64"/>
    <mergeCell ref="A74:A76"/>
    <mergeCell ref="B74:B76"/>
    <mergeCell ref="C74:C76"/>
    <mergeCell ref="D74:D76"/>
    <mergeCell ref="E74:E76"/>
    <mergeCell ref="F74:F76"/>
    <mergeCell ref="G74:G76"/>
    <mergeCell ref="H74:H76"/>
    <mergeCell ref="G62:G64"/>
    <mergeCell ref="H62:H64"/>
    <mergeCell ref="I62:I64"/>
    <mergeCell ref="J62:J64"/>
    <mergeCell ref="K62:M63"/>
    <mergeCell ref="N62:N64"/>
    <mergeCell ref="A62:A64"/>
    <mergeCell ref="B62:B64"/>
    <mergeCell ref="C62:C64"/>
    <mergeCell ref="D62:D64"/>
    <mergeCell ref="E62:E64"/>
    <mergeCell ref="F62:F64"/>
    <mergeCell ref="P50:P52"/>
    <mergeCell ref="O39:O41"/>
    <mergeCell ref="P39:P41"/>
    <mergeCell ref="A50:A52"/>
    <mergeCell ref="B50:B52"/>
    <mergeCell ref="C50:C52"/>
    <mergeCell ref="D50:D52"/>
    <mergeCell ref="E50:E52"/>
    <mergeCell ref="F50:F52"/>
    <mergeCell ref="G50:G52"/>
    <mergeCell ref="H50:H52"/>
    <mergeCell ref="G39:G41"/>
    <mergeCell ref="H39:H41"/>
    <mergeCell ref="I39:I41"/>
    <mergeCell ref="J39:J41"/>
    <mergeCell ref="K39:M40"/>
    <mergeCell ref="N39:N41"/>
    <mergeCell ref="A39:A41"/>
    <mergeCell ref="B39:B41"/>
    <mergeCell ref="I24:I26"/>
    <mergeCell ref="J24:J26"/>
    <mergeCell ref="K24:M25"/>
    <mergeCell ref="N24:N26"/>
    <mergeCell ref="O24:O26"/>
    <mergeCell ref="I50:I52"/>
    <mergeCell ref="J50:J52"/>
    <mergeCell ref="K50:M51"/>
    <mergeCell ref="N50:N52"/>
    <mergeCell ref="O50:O52"/>
    <mergeCell ref="B11:B13"/>
    <mergeCell ref="C11:C13"/>
    <mergeCell ref="D11:D13"/>
    <mergeCell ref="E11:E13"/>
    <mergeCell ref="F11:F13"/>
    <mergeCell ref="C39:C41"/>
    <mergeCell ref="D39:D41"/>
    <mergeCell ref="E39:E41"/>
    <mergeCell ref="F39:F41"/>
    <mergeCell ref="A2:P2"/>
    <mergeCell ref="A3:P3"/>
    <mergeCell ref="A4:P4"/>
    <mergeCell ref="A5:P5"/>
    <mergeCell ref="A6:P6"/>
    <mergeCell ref="A7:P7"/>
    <mergeCell ref="P24:P26"/>
    <mergeCell ref="O11:O13"/>
    <mergeCell ref="P11:P13"/>
    <mergeCell ref="A24:A26"/>
    <mergeCell ref="B24:B26"/>
    <mergeCell ref="C24:C26"/>
    <mergeCell ref="D24:D26"/>
    <mergeCell ref="E24:E26"/>
    <mergeCell ref="F24:F26"/>
    <mergeCell ref="G24:G26"/>
    <mergeCell ref="H24:H26"/>
    <mergeCell ref="G11:G13"/>
    <mergeCell ref="H11:H13"/>
    <mergeCell ref="I11:I13"/>
    <mergeCell ref="J11:J13"/>
    <mergeCell ref="K11:M12"/>
    <mergeCell ref="N11:N13"/>
    <mergeCell ref="A11:A13"/>
  </mergeCells>
  <pageMargins left="0.39370078740157483" right="0.39370078740157483" top="0.19685039370078741" bottom="0.78740157480314965" header="0" footer="0"/>
  <pageSetup paperSize="9" scale="48" fitToHeight="7" orientation="landscape" horizontalDpi="180" verticalDpi="180" r:id="rId1"/>
  <headerFooter>
    <oddFooter>&amp;LСудья по защите животных         _______________
Судья по защите животных          _______________&amp;Cсудья __категории по ездовому спорту
судья __ категории по ездовому спорту</oddFooter>
  </headerFooter>
  <rowBreaks count="2" manualBreakCount="2">
    <brk id="47" max="15" man="1"/>
    <brk id="82" max="15" man="1"/>
  </rowBreaks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9"/>
  <sheetViews>
    <sheetView view="pageBreakPreview" topLeftCell="A2" zoomScale="70" zoomScaleSheetLayoutView="70" workbookViewId="0">
      <selection activeCell="A7" sqref="A7:P7"/>
    </sheetView>
  </sheetViews>
  <sheetFormatPr defaultRowHeight="14.4"/>
  <cols>
    <col min="1" max="1" width="7.88671875" customWidth="1"/>
    <col min="2" max="2" width="8.44140625" customWidth="1"/>
    <col min="3" max="3" width="53.33203125" customWidth="1"/>
    <col min="4" max="4" width="12.33203125" customWidth="1"/>
    <col min="5" max="5" width="5.44140625" customWidth="1"/>
    <col min="6" max="6" width="42.5546875" customWidth="1"/>
    <col min="7" max="7" width="53.88671875" customWidth="1"/>
    <col min="8" max="9" width="13" customWidth="1"/>
    <col min="10" max="10" width="13" hidden="1" customWidth="1"/>
    <col min="11" max="11" width="18.109375" customWidth="1"/>
    <col min="12" max="12" width="11.6640625" customWidth="1"/>
    <col min="13" max="13" width="27.33203125" customWidth="1"/>
    <col min="14" max="14" width="6.44140625" style="14" hidden="1" customWidth="1"/>
    <col min="15" max="15" width="9.33203125" hidden="1" customWidth="1"/>
    <col min="16" max="16" width="13.6640625" hidden="1" customWidth="1"/>
    <col min="17" max="17" width="11.88671875" customWidth="1"/>
    <col min="18" max="18" width="12" customWidth="1"/>
    <col min="19" max="19" width="12.33203125" customWidth="1"/>
    <col min="21" max="21" width="13.5546875" customWidth="1"/>
    <col min="22" max="22" width="16.88671875" customWidth="1"/>
    <col min="23" max="23" width="11.6640625" customWidth="1"/>
    <col min="25" max="25" width="17.88671875" style="21" customWidth="1"/>
  </cols>
  <sheetData>
    <row r="1" spans="1:25" ht="3.75" hidden="1" customHeight="1"/>
    <row r="2" spans="1:25" ht="81.75" customHeight="1">
      <c r="A2" s="324" t="s">
        <v>230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  <c r="Q2" s="58"/>
      <c r="R2" s="58"/>
      <c r="Y2"/>
    </row>
    <row r="3" spans="1:25" ht="26.25" customHeight="1">
      <c r="A3" s="214" t="s">
        <v>136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  <c r="Q3" s="58"/>
      <c r="R3" s="58"/>
      <c r="Y3"/>
    </row>
    <row r="4" spans="1:25" ht="34.5" customHeight="1">
      <c r="A4" s="214" t="s">
        <v>137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6"/>
      <c r="Q4" s="58"/>
      <c r="R4" s="58"/>
      <c r="Y4"/>
    </row>
    <row r="5" spans="1:25" ht="49.5" customHeight="1">
      <c r="A5" s="217" t="s">
        <v>39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1:25" ht="18">
      <c r="A6" s="220" t="s">
        <v>135</v>
      </c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3"/>
      <c r="Q6" s="116"/>
      <c r="R6" s="116"/>
      <c r="S6" s="116"/>
      <c r="T6" s="116"/>
      <c r="U6" s="116"/>
      <c r="V6" s="116"/>
      <c r="W6" s="116"/>
    </row>
    <row r="7" spans="1:25" ht="18.75" customHeight="1">
      <c r="A7" s="224" t="s">
        <v>76</v>
      </c>
      <c r="B7" s="225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7"/>
      <c r="Q7" s="116"/>
      <c r="R7" s="116"/>
      <c r="S7" s="116"/>
      <c r="T7" s="116"/>
      <c r="U7" s="116"/>
      <c r="V7" s="116"/>
      <c r="W7" s="116"/>
    </row>
    <row r="8" spans="1:2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3"/>
      <c r="O8" s="1"/>
      <c r="P8" s="1"/>
      <c r="Q8" s="116"/>
      <c r="R8" s="116"/>
      <c r="S8" s="116"/>
      <c r="T8" s="116"/>
      <c r="U8" s="116"/>
      <c r="V8" s="116"/>
      <c r="W8" s="116"/>
    </row>
    <row r="9" spans="1:25" ht="15.75" customHeight="1">
      <c r="A9" s="9" t="s">
        <v>34</v>
      </c>
      <c r="B9" s="2"/>
      <c r="C9" s="12"/>
      <c r="D9" s="2"/>
      <c r="F9" s="20"/>
      <c r="G9" s="34"/>
      <c r="H9" s="73"/>
      <c r="I9" s="20"/>
      <c r="J9" s="20"/>
      <c r="K9" s="20"/>
      <c r="L9" s="34"/>
      <c r="M9" s="4"/>
      <c r="O9" s="73">
        <v>2</v>
      </c>
      <c r="P9" s="20" t="s">
        <v>162</v>
      </c>
      <c r="Q9" s="116"/>
      <c r="R9" s="116"/>
      <c r="S9" s="116"/>
      <c r="T9" s="116"/>
      <c r="U9" s="116"/>
      <c r="V9" s="116"/>
      <c r="W9" s="116"/>
    </row>
    <row r="10" spans="1:25" ht="15.75" customHeight="1" thickBot="1">
      <c r="A10" s="2"/>
      <c r="B10" s="2"/>
      <c r="D10" s="2"/>
      <c r="F10" s="20"/>
      <c r="G10" s="9"/>
      <c r="H10" s="3"/>
      <c r="I10" s="20"/>
      <c r="J10" s="20"/>
      <c r="K10" s="20"/>
      <c r="L10" s="9"/>
      <c r="M10" s="2"/>
      <c r="O10" s="3">
        <v>53</v>
      </c>
      <c r="P10" s="20" t="s">
        <v>163</v>
      </c>
      <c r="Q10" s="117"/>
      <c r="R10" s="117"/>
      <c r="S10" s="117"/>
      <c r="T10" s="117"/>
      <c r="U10" s="117"/>
      <c r="V10" s="117"/>
      <c r="W10" s="117"/>
    </row>
    <row r="11" spans="1:25" ht="15" customHeight="1">
      <c r="A11" s="262" t="s">
        <v>1</v>
      </c>
      <c r="B11" s="265" t="s">
        <v>15</v>
      </c>
      <c r="C11" s="228" t="s">
        <v>22</v>
      </c>
      <c r="D11" s="265" t="s">
        <v>16</v>
      </c>
      <c r="E11" s="265" t="s">
        <v>23</v>
      </c>
      <c r="F11" s="228" t="s">
        <v>5</v>
      </c>
      <c r="G11" s="247" t="s">
        <v>17</v>
      </c>
      <c r="H11" s="250" t="s">
        <v>19</v>
      </c>
      <c r="I11" s="253" t="s">
        <v>21</v>
      </c>
      <c r="J11" s="253" t="s">
        <v>20</v>
      </c>
      <c r="K11" s="327" t="s">
        <v>231</v>
      </c>
      <c r="L11" s="328"/>
      <c r="M11" s="329"/>
      <c r="N11" s="259" t="s">
        <v>0</v>
      </c>
      <c r="O11" s="228" t="s">
        <v>4</v>
      </c>
      <c r="P11" s="231" t="s">
        <v>18</v>
      </c>
      <c r="Q11" s="116"/>
      <c r="R11" s="116"/>
      <c r="S11" s="116"/>
      <c r="T11" s="116"/>
      <c r="U11" s="116"/>
      <c r="V11" s="116"/>
      <c r="W11" s="116"/>
    </row>
    <row r="12" spans="1:25" ht="33" customHeight="1">
      <c r="A12" s="263"/>
      <c r="B12" s="266"/>
      <c r="C12" s="229"/>
      <c r="D12" s="266"/>
      <c r="E12" s="266"/>
      <c r="F12" s="229"/>
      <c r="G12" s="248"/>
      <c r="H12" s="251"/>
      <c r="I12" s="254"/>
      <c r="J12" s="254"/>
      <c r="K12" s="330"/>
      <c r="L12" s="331"/>
      <c r="M12" s="332"/>
      <c r="N12" s="260"/>
      <c r="O12" s="229"/>
      <c r="P12" s="232"/>
      <c r="Q12" s="117"/>
      <c r="R12" s="117"/>
      <c r="S12" s="117"/>
      <c r="T12" s="117"/>
      <c r="U12" s="117"/>
      <c r="V12" s="117"/>
      <c r="W12" s="117"/>
    </row>
    <row r="13" spans="1:25" ht="36.75" customHeight="1">
      <c r="A13" s="264"/>
      <c r="B13" s="267"/>
      <c r="C13" s="230"/>
      <c r="D13" s="267"/>
      <c r="E13" s="267"/>
      <c r="F13" s="230"/>
      <c r="G13" s="249"/>
      <c r="H13" s="252"/>
      <c r="I13" s="255"/>
      <c r="J13" s="255"/>
      <c r="K13" s="207" t="s">
        <v>232</v>
      </c>
      <c r="L13" s="162" t="s">
        <v>233</v>
      </c>
      <c r="M13" s="208" t="s">
        <v>234</v>
      </c>
      <c r="N13" s="261"/>
      <c r="O13" s="230"/>
      <c r="P13" s="233"/>
      <c r="Q13" s="120" t="s">
        <v>110</v>
      </c>
      <c r="R13" s="121" t="s">
        <v>111</v>
      </c>
      <c r="S13" s="120" t="s">
        <v>112</v>
      </c>
      <c r="T13" s="120" t="s">
        <v>9</v>
      </c>
      <c r="U13" s="120" t="s">
        <v>8</v>
      </c>
      <c r="V13" s="120" t="s">
        <v>10</v>
      </c>
    </row>
    <row r="14" spans="1:25" s="22" customFormat="1" ht="20.100000000000001" customHeight="1">
      <c r="A14" s="55">
        <v>1</v>
      </c>
      <c r="B14" s="51">
        <v>13</v>
      </c>
      <c r="C14" s="69" t="s">
        <v>170</v>
      </c>
      <c r="D14" s="66">
        <v>30183</v>
      </c>
      <c r="E14" s="161"/>
      <c r="F14" s="174" t="s">
        <v>171</v>
      </c>
      <c r="G14" s="88" t="s">
        <v>172</v>
      </c>
      <c r="H14" s="35">
        <v>3.472222222222222E-3</v>
      </c>
      <c r="I14" s="52">
        <v>0.44097222222222227</v>
      </c>
      <c r="J14" s="54"/>
      <c r="K14" s="178">
        <f t="shared" ref="K14:K20" si="0">J14-H14</f>
        <v>-3.472222222222222E-3</v>
      </c>
      <c r="L14" s="179">
        <f t="shared" ref="L14:L20" si="1">K14-$K$14</f>
        <v>0</v>
      </c>
      <c r="M14" s="180">
        <f t="shared" ref="M14:M20" si="2">$O$9*1000/(K14*24000)</f>
        <v>-24</v>
      </c>
      <c r="N14" s="43"/>
      <c r="O14" s="42"/>
      <c r="P14" s="56"/>
      <c r="Q14" s="114" t="s">
        <v>114</v>
      </c>
      <c r="R14" s="114" t="s">
        <v>114</v>
      </c>
      <c r="S14" s="114" t="s">
        <v>114</v>
      </c>
      <c r="T14" s="114"/>
      <c r="U14" s="114" t="s">
        <v>109</v>
      </c>
      <c r="V14" s="114" t="s">
        <v>114</v>
      </c>
      <c r="W14" s="158"/>
    </row>
    <row r="15" spans="1:25" s="158" customFormat="1" ht="20.100000000000001" customHeight="1">
      <c r="A15" s="55">
        <v>2</v>
      </c>
      <c r="B15" s="51">
        <v>14</v>
      </c>
      <c r="C15" s="69" t="s">
        <v>167</v>
      </c>
      <c r="D15" s="50">
        <v>27953</v>
      </c>
      <c r="E15" s="31" t="s">
        <v>3</v>
      </c>
      <c r="F15" s="131" t="s">
        <v>227</v>
      </c>
      <c r="G15" s="88" t="s">
        <v>169</v>
      </c>
      <c r="H15" s="35">
        <v>4.1666666666666666E-3</v>
      </c>
      <c r="I15" s="52">
        <v>0.44166666666666665</v>
      </c>
      <c r="J15" s="54"/>
      <c r="K15" s="178">
        <f t="shared" si="0"/>
        <v>-4.1666666666666666E-3</v>
      </c>
      <c r="L15" s="179">
        <f t="shared" si="1"/>
        <v>-6.9444444444444458E-4</v>
      </c>
      <c r="M15" s="180">
        <f t="shared" si="2"/>
        <v>-20</v>
      </c>
      <c r="N15" s="43"/>
      <c r="O15" s="42"/>
      <c r="P15" s="53"/>
      <c r="Q15" s="114" t="s">
        <v>114</v>
      </c>
      <c r="R15" s="114" t="s">
        <v>114</v>
      </c>
      <c r="S15" s="114" t="s">
        <v>114</v>
      </c>
      <c r="T15" s="114" t="s">
        <v>114</v>
      </c>
      <c r="U15" s="114" t="s">
        <v>109</v>
      </c>
      <c r="V15" s="114" t="s">
        <v>114</v>
      </c>
    </row>
    <row r="16" spans="1:25" s="158" customFormat="1" ht="20.100000000000001" customHeight="1">
      <c r="A16" s="55">
        <v>3</v>
      </c>
      <c r="B16" s="51">
        <v>15</v>
      </c>
      <c r="C16" s="69" t="s">
        <v>166</v>
      </c>
      <c r="D16" s="50">
        <v>26660</v>
      </c>
      <c r="E16" s="31" t="s">
        <v>13</v>
      </c>
      <c r="F16" s="70" t="s">
        <v>174</v>
      </c>
      <c r="G16" s="88" t="s">
        <v>98</v>
      </c>
      <c r="H16" s="35">
        <v>4.8611111111111103E-3</v>
      </c>
      <c r="I16" s="52">
        <v>0.44236111111111098</v>
      </c>
      <c r="J16" s="54"/>
      <c r="K16" s="178">
        <f t="shared" si="0"/>
        <v>-4.8611111111111103E-3</v>
      </c>
      <c r="L16" s="179">
        <f t="shared" si="1"/>
        <v>-1.3888888888888883E-3</v>
      </c>
      <c r="M16" s="180">
        <f t="shared" si="2"/>
        <v>-17.142857142857146</v>
      </c>
      <c r="N16" s="43"/>
      <c r="O16" s="42"/>
      <c r="P16" s="56"/>
      <c r="Q16" s="114"/>
      <c r="R16" s="114"/>
      <c r="S16" s="114"/>
      <c r="T16" s="114"/>
      <c r="U16" s="114"/>
      <c r="V16" s="114"/>
      <c r="W16"/>
    </row>
    <row r="17" spans="1:23" s="158" customFormat="1" ht="20.100000000000001" customHeight="1">
      <c r="A17" s="55">
        <v>4</v>
      </c>
      <c r="B17" s="51">
        <v>16</v>
      </c>
      <c r="C17" s="69" t="s">
        <v>31</v>
      </c>
      <c r="D17" s="50">
        <v>31867</v>
      </c>
      <c r="E17" s="31" t="s">
        <v>25</v>
      </c>
      <c r="F17" s="131" t="s">
        <v>90</v>
      </c>
      <c r="G17" s="88" t="s">
        <v>98</v>
      </c>
      <c r="H17" s="35">
        <v>5.5555555555555497E-3</v>
      </c>
      <c r="I17" s="52">
        <v>0.44305555555555498</v>
      </c>
      <c r="J17" s="54"/>
      <c r="K17" s="178">
        <f t="shared" si="0"/>
        <v>-5.5555555555555497E-3</v>
      </c>
      <c r="L17" s="179">
        <f t="shared" si="1"/>
        <v>-2.0833333333333277E-3</v>
      </c>
      <c r="M17" s="180">
        <f t="shared" si="2"/>
        <v>-15.000000000000014</v>
      </c>
      <c r="N17" s="43"/>
      <c r="O17" s="42"/>
      <c r="P17" s="56"/>
      <c r="Q17" s="114"/>
      <c r="R17" s="114"/>
      <c r="S17" s="114"/>
      <c r="T17" s="114" t="s">
        <v>114</v>
      </c>
      <c r="U17" s="114" t="s">
        <v>109</v>
      </c>
      <c r="V17" s="114"/>
      <c r="W17"/>
    </row>
    <row r="18" spans="1:23" s="158" customFormat="1" ht="20.100000000000001" customHeight="1">
      <c r="A18" s="55">
        <v>5</v>
      </c>
      <c r="B18" s="51">
        <v>17</v>
      </c>
      <c r="C18" s="69" t="s">
        <v>32</v>
      </c>
      <c r="D18" s="50">
        <v>24196</v>
      </c>
      <c r="E18" s="31" t="s">
        <v>14</v>
      </c>
      <c r="F18" s="70" t="s">
        <v>125</v>
      </c>
      <c r="G18" s="88" t="s">
        <v>98</v>
      </c>
      <c r="H18" s="35">
        <v>6.2500000000000003E-3</v>
      </c>
      <c r="I18" s="52">
        <v>0.44374999999999998</v>
      </c>
      <c r="J18" s="54"/>
      <c r="K18" s="178">
        <f t="shared" si="0"/>
        <v>-6.2500000000000003E-3</v>
      </c>
      <c r="L18" s="179">
        <f t="shared" si="1"/>
        <v>-2.7777777777777783E-3</v>
      </c>
      <c r="M18" s="180">
        <f t="shared" si="2"/>
        <v>-13.333333333333334</v>
      </c>
      <c r="N18" s="43"/>
      <c r="O18" s="42"/>
      <c r="P18" s="56"/>
      <c r="Q18" s="114"/>
      <c r="R18" s="114"/>
      <c r="S18" s="114"/>
      <c r="T18" s="114"/>
      <c r="U18" s="114"/>
      <c r="V18" s="114"/>
      <c r="W18"/>
    </row>
    <row r="19" spans="1:23" s="22" customFormat="1" ht="20.100000000000001" customHeight="1">
      <c r="A19" s="55">
        <v>6</v>
      </c>
      <c r="B19" s="51">
        <v>18</v>
      </c>
      <c r="C19" s="69" t="s">
        <v>164</v>
      </c>
      <c r="D19" s="50">
        <v>29819</v>
      </c>
      <c r="E19" s="31" t="s">
        <v>13</v>
      </c>
      <c r="F19" s="70" t="s">
        <v>165</v>
      </c>
      <c r="G19" s="88" t="s">
        <v>98</v>
      </c>
      <c r="H19" s="35">
        <v>6.9444444444444397E-3</v>
      </c>
      <c r="I19" s="52">
        <v>0.44444444444444398</v>
      </c>
      <c r="J19" s="54"/>
      <c r="K19" s="178">
        <f t="shared" si="0"/>
        <v>-6.9444444444444397E-3</v>
      </c>
      <c r="L19" s="179">
        <f t="shared" si="1"/>
        <v>-3.4722222222222177E-3</v>
      </c>
      <c r="M19" s="180">
        <f t="shared" si="2"/>
        <v>-12.000000000000009</v>
      </c>
      <c r="N19" s="43"/>
      <c r="O19" s="42"/>
      <c r="P19" s="56"/>
      <c r="Q19" s="114"/>
      <c r="R19" s="114"/>
      <c r="S19" s="114"/>
      <c r="T19" s="114"/>
      <c r="U19" s="114"/>
      <c r="V19" s="114"/>
      <c r="W19"/>
    </row>
    <row r="20" spans="1:23" s="22" customFormat="1" ht="20.100000000000001" customHeight="1" thickBot="1">
      <c r="A20" s="59">
        <v>7</v>
      </c>
      <c r="B20" s="60">
        <v>19</v>
      </c>
      <c r="C20" s="71" t="s">
        <v>24</v>
      </c>
      <c r="D20" s="87">
        <v>31353</v>
      </c>
      <c r="E20" s="61" t="s">
        <v>14</v>
      </c>
      <c r="F20" s="173" t="s">
        <v>183</v>
      </c>
      <c r="G20" s="89" t="s">
        <v>150</v>
      </c>
      <c r="H20" s="36">
        <v>7.6388888888888904E-3</v>
      </c>
      <c r="I20" s="62">
        <v>0.44513888888888897</v>
      </c>
      <c r="J20" s="63"/>
      <c r="K20" s="181">
        <f t="shared" si="0"/>
        <v>-7.6388888888888904E-3</v>
      </c>
      <c r="L20" s="182">
        <f t="shared" si="1"/>
        <v>-4.1666666666666683E-3</v>
      </c>
      <c r="M20" s="183">
        <f t="shared" si="2"/>
        <v>-10.909090909090907</v>
      </c>
      <c r="N20" s="41"/>
      <c r="O20" s="64"/>
      <c r="P20" s="65"/>
      <c r="Q20" s="114"/>
      <c r="R20" s="114"/>
      <c r="S20" s="114"/>
      <c r="T20" s="114"/>
      <c r="U20" s="114"/>
      <c r="V20" s="114"/>
      <c r="W20"/>
    </row>
    <row r="21" spans="1:23" ht="15" customHeight="1">
      <c r="A21" s="5"/>
      <c r="B21" s="6"/>
      <c r="C21" s="7"/>
      <c r="D21" s="15"/>
      <c r="E21" s="11"/>
      <c r="F21" s="16"/>
      <c r="G21" s="29"/>
      <c r="H21" s="16"/>
      <c r="I21" s="16"/>
      <c r="J21" s="16"/>
      <c r="K21" s="17"/>
      <c r="L21" s="18"/>
      <c r="M21" s="8"/>
      <c r="N21" s="10"/>
      <c r="O21" s="30"/>
      <c r="P21" s="19"/>
      <c r="W21" s="103"/>
    </row>
    <row r="22" spans="1:23" ht="15.75" customHeight="1">
      <c r="A22" s="9" t="s">
        <v>33</v>
      </c>
      <c r="B22" s="2"/>
      <c r="C22" s="12"/>
      <c r="D22" s="2"/>
      <c r="F22" s="20"/>
      <c r="G22" s="34"/>
      <c r="H22" s="73"/>
      <c r="I22" s="20"/>
      <c r="J22" s="20"/>
      <c r="K22" s="20"/>
      <c r="L22" s="34"/>
      <c r="M22" s="4"/>
      <c r="O22" s="73">
        <v>2</v>
      </c>
      <c r="P22" s="20" t="s">
        <v>162</v>
      </c>
      <c r="Q22" s="116"/>
      <c r="R22" s="116"/>
      <c r="S22" s="116"/>
      <c r="T22" s="116"/>
      <c r="U22" s="116"/>
      <c r="V22" s="116"/>
      <c r="W22" s="116"/>
    </row>
    <row r="23" spans="1:23" ht="15.75" customHeight="1" thickBot="1">
      <c r="A23" s="2"/>
      <c r="B23" s="2"/>
      <c r="D23" s="2"/>
      <c r="F23" s="20"/>
      <c r="G23" s="9"/>
      <c r="H23" s="3"/>
      <c r="I23" s="20"/>
      <c r="J23" s="20"/>
      <c r="K23" s="20"/>
      <c r="L23" s="9"/>
      <c r="M23" s="2"/>
      <c r="O23" s="3">
        <v>53</v>
      </c>
      <c r="P23" s="20" t="s">
        <v>163</v>
      </c>
      <c r="Q23" s="117"/>
      <c r="R23" s="117"/>
      <c r="S23" s="117"/>
      <c r="T23" s="117"/>
      <c r="U23" s="117"/>
      <c r="V23" s="117"/>
      <c r="W23" s="117"/>
    </row>
    <row r="24" spans="1:23" ht="15" customHeight="1">
      <c r="A24" s="237" t="s">
        <v>1</v>
      </c>
      <c r="B24" s="239" t="s">
        <v>15</v>
      </c>
      <c r="C24" s="241" t="s">
        <v>22</v>
      </c>
      <c r="D24" s="239" t="s">
        <v>16</v>
      </c>
      <c r="E24" s="239" t="s">
        <v>23</v>
      </c>
      <c r="F24" s="241" t="s">
        <v>5</v>
      </c>
      <c r="G24" s="244" t="s">
        <v>17</v>
      </c>
      <c r="H24" s="250" t="s">
        <v>19</v>
      </c>
      <c r="I24" s="253" t="s">
        <v>21</v>
      </c>
      <c r="J24" s="253" t="s">
        <v>20</v>
      </c>
      <c r="K24" s="327" t="s">
        <v>231</v>
      </c>
      <c r="L24" s="328"/>
      <c r="M24" s="329"/>
      <c r="N24" s="274" t="s">
        <v>0</v>
      </c>
      <c r="O24" s="241" t="s">
        <v>4</v>
      </c>
      <c r="P24" s="270" t="s">
        <v>18</v>
      </c>
    </row>
    <row r="25" spans="1:23" ht="37.200000000000003" customHeight="1">
      <c r="A25" s="238"/>
      <c r="B25" s="240"/>
      <c r="C25" s="242"/>
      <c r="D25" s="240"/>
      <c r="E25" s="243"/>
      <c r="F25" s="242"/>
      <c r="G25" s="245"/>
      <c r="H25" s="268"/>
      <c r="I25" s="272"/>
      <c r="J25" s="272"/>
      <c r="K25" s="330"/>
      <c r="L25" s="331"/>
      <c r="M25" s="332"/>
      <c r="N25" s="275"/>
      <c r="O25" s="242"/>
      <c r="P25" s="271"/>
    </row>
    <row r="26" spans="1:23" ht="36.75" customHeight="1">
      <c r="A26" s="238"/>
      <c r="B26" s="240"/>
      <c r="C26" s="242"/>
      <c r="D26" s="240"/>
      <c r="E26" s="243"/>
      <c r="F26" s="242"/>
      <c r="G26" s="246"/>
      <c r="H26" s="269"/>
      <c r="I26" s="273"/>
      <c r="J26" s="273"/>
      <c r="K26" s="207" t="s">
        <v>232</v>
      </c>
      <c r="L26" s="162" t="s">
        <v>233</v>
      </c>
      <c r="M26" s="208" t="s">
        <v>234</v>
      </c>
      <c r="N26" s="276"/>
      <c r="O26" s="277"/>
      <c r="P26" s="271"/>
      <c r="Q26" s="133" t="s">
        <v>110</v>
      </c>
      <c r="R26" s="121" t="s">
        <v>111</v>
      </c>
      <c r="S26" s="120" t="s">
        <v>112</v>
      </c>
      <c r="T26" s="120" t="s">
        <v>9</v>
      </c>
      <c r="U26" s="120" t="s">
        <v>8</v>
      </c>
      <c r="V26" s="120" t="s">
        <v>10</v>
      </c>
    </row>
    <row r="27" spans="1:23" s="22" customFormat="1" ht="20.100000000000001" customHeight="1">
      <c r="A27" s="55">
        <v>1</v>
      </c>
      <c r="B27" s="51">
        <v>20</v>
      </c>
      <c r="C27" s="69" t="s">
        <v>84</v>
      </c>
      <c r="D27" s="50">
        <v>31480</v>
      </c>
      <c r="E27" s="31" t="s">
        <v>3</v>
      </c>
      <c r="F27" s="104" t="s">
        <v>178</v>
      </c>
      <c r="G27" s="88" t="s">
        <v>98</v>
      </c>
      <c r="H27" s="35">
        <v>9.7222222222222224E-3</v>
      </c>
      <c r="I27" s="52">
        <v>0.44722222222222219</v>
      </c>
      <c r="J27" s="72"/>
      <c r="K27" s="178">
        <f t="shared" ref="K27:K35" si="3">J27-H27</f>
        <v>-9.7222222222222224E-3</v>
      </c>
      <c r="L27" s="179">
        <f t="shared" ref="L27:L35" si="4">K27-$K$27</f>
        <v>0</v>
      </c>
      <c r="M27" s="180">
        <f t="shared" ref="M27:M35" si="5">$O$22*1000/(K27*24000)</f>
        <v>-8.5714285714285712</v>
      </c>
      <c r="N27" s="43"/>
      <c r="O27" s="42"/>
      <c r="P27" s="56"/>
      <c r="Q27" s="33"/>
      <c r="R27" s="32"/>
      <c r="S27" s="32"/>
      <c r="T27" s="32"/>
      <c r="U27" s="114" t="s">
        <v>109</v>
      </c>
      <c r="V27" s="114" t="s">
        <v>114</v>
      </c>
      <c r="W27" s="103"/>
    </row>
    <row r="28" spans="1:23" s="158" customFormat="1" ht="20.100000000000001" customHeight="1">
      <c r="A28" s="55">
        <v>2</v>
      </c>
      <c r="B28" s="51">
        <v>21</v>
      </c>
      <c r="C28" s="69" t="s">
        <v>181</v>
      </c>
      <c r="D28" s="50">
        <v>34185</v>
      </c>
      <c r="E28" s="31"/>
      <c r="F28" s="131" t="s">
        <v>182</v>
      </c>
      <c r="G28" s="88" t="s">
        <v>206</v>
      </c>
      <c r="H28" s="35">
        <v>1.0416666666666666E-2</v>
      </c>
      <c r="I28" s="52">
        <v>0.44791666666666669</v>
      </c>
      <c r="J28" s="72"/>
      <c r="K28" s="178">
        <f t="shared" si="3"/>
        <v>-1.0416666666666666E-2</v>
      </c>
      <c r="L28" s="179">
        <f t="shared" si="4"/>
        <v>-6.9444444444444371E-4</v>
      </c>
      <c r="M28" s="180">
        <f t="shared" si="5"/>
        <v>-8</v>
      </c>
      <c r="N28" s="43"/>
      <c r="O28" s="42"/>
      <c r="P28" s="56"/>
      <c r="Q28" s="126"/>
      <c r="R28" s="114"/>
      <c r="S28" s="114"/>
      <c r="T28" s="114"/>
      <c r="U28" s="114"/>
      <c r="V28" s="114"/>
    </row>
    <row r="29" spans="1:23" s="158" customFormat="1" ht="20.100000000000001" customHeight="1">
      <c r="A29" s="55">
        <v>3</v>
      </c>
      <c r="B29" s="51">
        <v>22</v>
      </c>
      <c r="C29" s="69" t="s">
        <v>41</v>
      </c>
      <c r="D29" s="50">
        <v>31283</v>
      </c>
      <c r="E29" s="31" t="s">
        <v>3</v>
      </c>
      <c r="F29" s="104" t="s">
        <v>42</v>
      </c>
      <c r="G29" s="88" t="s">
        <v>211</v>
      </c>
      <c r="H29" s="35">
        <v>1.1111111111111099E-2</v>
      </c>
      <c r="I29" s="52">
        <v>0.44861111111111102</v>
      </c>
      <c r="J29" s="72"/>
      <c r="K29" s="178">
        <f t="shared" si="3"/>
        <v>-1.1111111111111099E-2</v>
      </c>
      <c r="L29" s="179">
        <f t="shared" si="4"/>
        <v>-1.388888888888877E-3</v>
      </c>
      <c r="M29" s="180">
        <f t="shared" si="5"/>
        <v>-7.5000000000000071</v>
      </c>
      <c r="N29" s="43"/>
      <c r="O29" s="42"/>
      <c r="P29" s="56"/>
      <c r="Q29" s="126" t="s">
        <v>114</v>
      </c>
      <c r="R29" s="114" t="s">
        <v>114</v>
      </c>
      <c r="S29" s="114" t="s">
        <v>114</v>
      </c>
      <c r="T29" s="114" t="s">
        <v>114</v>
      </c>
      <c r="U29" s="114" t="s">
        <v>109</v>
      </c>
      <c r="V29" s="114" t="s">
        <v>114</v>
      </c>
    </row>
    <row r="30" spans="1:23" s="158" customFormat="1" ht="20.100000000000001" customHeight="1">
      <c r="A30" s="55">
        <v>4</v>
      </c>
      <c r="B30" s="51">
        <v>23</v>
      </c>
      <c r="C30" s="69" t="s">
        <v>38</v>
      </c>
      <c r="D30" s="50">
        <v>38303</v>
      </c>
      <c r="E30" s="31" t="s">
        <v>3</v>
      </c>
      <c r="F30" s="104" t="s">
        <v>89</v>
      </c>
      <c r="G30" s="88" t="s">
        <v>118</v>
      </c>
      <c r="H30" s="35">
        <v>1.18055555555556E-2</v>
      </c>
      <c r="I30" s="52">
        <v>0.44930555555555601</v>
      </c>
      <c r="J30" s="54"/>
      <c r="K30" s="178">
        <f t="shared" si="3"/>
        <v>-1.18055555555556E-2</v>
      </c>
      <c r="L30" s="179">
        <f t="shared" si="4"/>
        <v>-2.083333333333378E-3</v>
      </c>
      <c r="M30" s="180">
        <f t="shared" si="5"/>
        <v>-7.0588235294117379</v>
      </c>
      <c r="N30" s="43"/>
      <c r="O30" s="42"/>
      <c r="P30" s="56"/>
      <c r="Q30" s="33"/>
      <c r="R30" s="32"/>
      <c r="S30" s="114" t="s">
        <v>114</v>
      </c>
      <c r="T30" s="32"/>
      <c r="U30" s="153"/>
      <c r="V30" s="114" t="s">
        <v>114</v>
      </c>
    </row>
    <row r="31" spans="1:23" s="22" customFormat="1" ht="20.100000000000001" customHeight="1">
      <c r="A31" s="55">
        <v>5</v>
      </c>
      <c r="B31" s="51">
        <v>24</v>
      </c>
      <c r="C31" s="69" t="s">
        <v>176</v>
      </c>
      <c r="D31" s="50">
        <v>32410</v>
      </c>
      <c r="E31" s="31" t="s">
        <v>25</v>
      </c>
      <c r="F31" s="131" t="s">
        <v>88</v>
      </c>
      <c r="G31" s="88" t="s">
        <v>98</v>
      </c>
      <c r="H31" s="35">
        <v>1.2500000000000001E-2</v>
      </c>
      <c r="I31" s="52">
        <v>0.45</v>
      </c>
      <c r="J31" s="54"/>
      <c r="K31" s="178">
        <f t="shared" si="3"/>
        <v>-1.2500000000000001E-2</v>
      </c>
      <c r="L31" s="179">
        <f t="shared" si="4"/>
        <v>-2.7777777777777783E-3</v>
      </c>
      <c r="M31" s="180">
        <f t="shared" si="5"/>
        <v>-6.666666666666667</v>
      </c>
      <c r="N31" s="43"/>
      <c r="O31" s="42"/>
      <c r="P31" s="56"/>
      <c r="Q31" s="126"/>
      <c r="R31" s="114"/>
      <c r="S31" s="114"/>
      <c r="T31" s="114"/>
      <c r="U31" s="114"/>
      <c r="V31" s="114"/>
      <c r="W31" s="103"/>
    </row>
    <row r="32" spans="1:23" s="158" customFormat="1" ht="20.100000000000001" customHeight="1">
      <c r="A32" s="55">
        <v>6</v>
      </c>
      <c r="B32" s="51">
        <v>25</v>
      </c>
      <c r="C32" s="175" t="s">
        <v>161</v>
      </c>
      <c r="D32" s="176">
        <v>38244</v>
      </c>
      <c r="E32" s="31" t="s">
        <v>25</v>
      </c>
      <c r="F32" s="177" t="s">
        <v>228</v>
      </c>
      <c r="G32" s="88" t="s">
        <v>115</v>
      </c>
      <c r="H32" s="35">
        <v>1.3194444444444399E-2</v>
      </c>
      <c r="I32" s="52">
        <v>0.45069444444444501</v>
      </c>
      <c r="J32" s="54"/>
      <c r="K32" s="178">
        <f t="shared" si="3"/>
        <v>-1.3194444444444399E-2</v>
      </c>
      <c r="L32" s="179">
        <f t="shared" si="4"/>
        <v>-3.4722222222221769E-3</v>
      </c>
      <c r="M32" s="180">
        <f t="shared" si="5"/>
        <v>-6.3157894736842319</v>
      </c>
      <c r="N32" s="43"/>
      <c r="O32" s="42"/>
      <c r="P32" s="56"/>
      <c r="Q32" s="126"/>
      <c r="R32" s="114"/>
      <c r="S32" s="114"/>
      <c r="T32" s="114"/>
      <c r="U32" s="114"/>
      <c r="V32" s="114"/>
    </row>
    <row r="33" spans="1:27" s="158" customFormat="1" ht="20.100000000000001" customHeight="1">
      <c r="A33" s="55">
        <v>7</v>
      </c>
      <c r="B33" s="51">
        <v>26</v>
      </c>
      <c r="C33" s="69" t="s">
        <v>85</v>
      </c>
      <c r="D33" s="50">
        <v>33864</v>
      </c>
      <c r="E33" s="31" t="s">
        <v>28</v>
      </c>
      <c r="F33" s="104" t="s">
        <v>177</v>
      </c>
      <c r="G33" s="88" t="s">
        <v>86</v>
      </c>
      <c r="H33" s="35">
        <v>1.38888888888889E-2</v>
      </c>
      <c r="I33" s="52">
        <v>0.45138888888888901</v>
      </c>
      <c r="J33" s="54"/>
      <c r="K33" s="178">
        <f t="shared" si="3"/>
        <v>-1.38888888888889E-2</v>
      </c>
      <c r="L33" s="179">
        <f t="shared" si="4"/>
        <v>-4.1666666666666779E-3</v>
      </c>
      <c r="M33" s="180">
        <f t="shared" si="5"/>
        <v>-5.9999999999999956</v>
      </c>
      <c r="N33" s="43"/>
      <c r="O33" s="42"/>
      <c r="P33" s="56"/>
      <c r="Q33" s="126" t="s">
        <v>114</v>
      </c>
      <c r="R33" s="114" t="s">
        <v>114</v>
      </c>
      <c r="S33" s="114" t="s">
        <v>114</v>
      </c>
      <c r="T33" s="114" t="s">
        <v>114</v>
      </c>
      <c r="U33" s="114" t="s">
        <v>109</v>
      </c>
      <c r="V33" s="114" t="s">
        <v>114</v>
      </c>
    </row>
    <row r="34" spans="1:27" s="22" customFormat="1" ht="20.100000000000001" customHeight="1">
      <c r="A34" s="55">
        <v>8</v>
      </c>
      <c r="B34" s="51">
        <v>27</v>
      </c>
      <c r="C34" s="69" t="s">
        <v>175</v>
      </c>
      <c r="D34" s="50">
        <v>25374</v>
      </c>
      <c r="E34" s="31" t="s">
        <v>14</v>
      </c>
      <c r="F34" s="131" t="s">
        <v>168</v>
      </c>
      <c r="G34" s="88" t="s">
        <v>169</v>
      </c>
      <c r="H34" s="35">
        <v>1.4583333333333301E-2</v>
      </c>
      <c r="I34" s="52">
        <v>0.452083333333334</v>
      </c>
      <c r="J34" s="54"/>
      <c r="K34" s="178">
        <f t="shared" si="3"/>
        <v>-1.4583333333333301E-2</v>
      </c>
      <c r="L34" s="179">
        <f t="shared" si="4"/>
        <v>-4.8611111111110782E-3</v>
      </c>
      <c r="M34" s="180">
        <f t="shared" si="5"/>
        <v>-5.7142857142857268</v>
      </c>
      <c r="N34" s="43"/>
      <c r="O34" s="42"/>
      <c r="P34" s="56"/>
      <c r="Q34" s="126"/>
      <c r="R34" s="114"/>
      <c r="S34" s="114"/>
      <c r="T34" s="114"/>
      <c r="U34" s="114"/>
      <c r="V34" s="114"/>
      <c r="W34" s="103"/>
    </row>
    <row r="35" spans="1:27" s="22" customFormat="1" ht="20.100000000000001" customHeight="1" thickBot="1">
      <c r="A35" s="59">
        <v>9</v>
      </c>
      <c r="B35" s="60">
        <v>28</v>
      </c>
      <c r="C35" s="71" t="s">
        <v>179</v>
      </c>
      <c r="D35" s="87">
        <v>22472</v>
      </c>
      <c r="E35" s="61" t="s">
        <v>28</v>
      </c>
      <c r="F35" s="173" t="s">
        <v>180</v>
      </c>
      <c r="G35" s="89" t="s">
        <v>150</v>
      </c>
      <c r="H35" s="36">
        <v>1.52777777777778E-2</v>
      </c>
      <c r="I35" s="62">
        <v>0.452777777777778</v>
      </c>
      <c r="J35" s="63"/>
      <c r="K35" s="181">
        <f t="shared" si="3"/>
        <v>-1.52777777777778E-2</v>
      </c>
      <c r="L35" s="182">
        <f t="shared" si="4"/>
        <v>-5.5555555555555775E-3</v>
      </c>
      <c r="M35" s="183">
        <f t="shared" si="5"/>
        <v>-5.454545454545447</v>
      </c>
      <c r="N35" s="41"/>
      <c r="O35" s="64"/>
      <c r="P35" s="65"/>
      <c r="Q35" s="126"/>
      <c r="R35" s="114"/>
      <c r="S35" s="114"/>
      <c r="T35" s="114"/>
      <c r="U35" s="114"/>
      <c r="V35" s="114"/>
      <c r="W35" s="103"/>
    </row>
    <row r="36" spans="1:27" ht="15" customHeight="1">
      <c r="A36" s="23"/>
      <c r="B36" s="37"/>
      <c r="C36" s="46"/>
      <c r="D36" s="27"/>
      <c r="E36" s="26"/>
      <c r="F36" s="47"/>
      <c r="G36" s="25"/>
      <c r="H36" s="38"/>
      <c r="I36" s="38"/>
      <c r="J36" s="38"/>
      <c r="K36" s="44"/>
      <c r="L36" s="39"/>
      <c r="M36" s="40"/>
      <c r="N36" s="24"/>
      <c r="O36" s="45"/>
      <c r="P36" s="48"/>
      <c r="Q36" s="22"/>
      <c r="R36" s="22"/>
      <c r="S36" s="22"/>
      <c r="T36" s="22"/>
      <c r="U36" s="22"/>
      <c r="V36" s="22"/>
      <c r="W36" s="22"/>
      <c r="X36" s="21"/>
      <c r="Z36" s="21"/>
      <c r="AA36" s="21"/>
    </row>
    <row r="37" spans="1:27" ht="15" customHeight="1">
      <c r="A37" s="9" t="s">
        <v>186</v>
      </c>
      <c r="B37" s="6"/>
      <c r="C37" s="7"/>
      <c r="D37" s="15"/>
      <c r="E37" s="11"/>
      <c r="F37" s="16"/>
      <c r="G37" s="34"/>
      <c r="H37" s="73"/>
      <c r="I37" s="20"/>
      <c r="J37" s="16"/>
      <c r="K37" s="17"/>
      <c r="L37" s="34"/>
      <c r="M37" s="4"/>
      <c r="O37" s="73">
        <v>2</v>
      </c>
      <c r="P37" s="20" t="s">
        <v>162</v>
      </c>
    </row>
    <row r="38" spans="1:27" ht="15" customHeight="1" thickBot="1">
      <c r="A38" s="5"/>
      <c r="B38" s="6"/>
      <c r="C38" s="7"/>
      <c r="D38" s="15"/>
      <c r="E38" s="11"/>
      <c r="F38" s="16"/>
      <c r="G38" s="9"/>
      <c r="H38" s="3"/>
      <c r="I38" s="20"/>
      <c r="J38" s="16"/>
      <c r="K38" s="17"/>
      <c r="L38" s="9"/>
      <c r="M38" s="2"/>
      <c r="O38" s="3">
        <v>53</v>
      </c>
      <c r="P38" s="20" t="s">
        <v>163</v>
      </c>
    </row>
    <row r="39" spans="1:27" ht="15" customHeight="1">
      <c r="A39" s="262" t="s">
        <v>1</v>
      </c>
      <c r="B39" s="265" t="s">
        <v>15</v>
      </c>
      <c r="C39" s="228" t="s">
        <v>22</v>
      </c>
      <c r="D39" s="265" t="s">
        <v>16</v>
      </c>
      <c r="E39" s="265" t="s">
        <v>23</v>
      </c>
      <c r="F39" s="228" t="s">
        <v>5</v>
      </c>
      <c r="G39" s="247" t="s">
        <v>17</v>
      </c>
      <c r="H39" s="250" t="s">
        <v>19</v>
      </c>
      <c r="I39" s="253" t="s">
        <v>21</v>
      </c>
      <c r="J39" s="253" t="s">
        <v>20</v>
      </c>
      <c r="K39" s="327" t="s">
        <v>231</v>
      </c>
      <c r="L39" s="328"/>
      <c r="M39" s="329"/>
      <c r="N39" s="259" t="s">
        <v>0</v>
      </c>
      <c r="O39" s="228" t="s">
        <v>4</v>
      </c>
      <c r="P39" s="231" t="s">
        <v>18</v>
      </c>
    </row>
    <row r="40" spans="1:27" ht="31.2" customHeight="1">
      <c r="A40" s="263"/>
      <c r="B40" s="266"/>
      <c r="C40" s="229"/>
      <c r="D40" s="266"/>
      <c r="E40" s="266"/>
      <c r="F40" s="229"/>
      <c r="G40" s="248"/>
      <c r="H40" s="251"/>
      <c r="I40" s="254"/>
      <c r="J40" s="254"/>
      <c r="K40" s="330"/>
      <c r="L40" s="331"/>
      <c r="M40" s="332"/>
      <c r="N40" s="260"/>
      <c r="O40" s="229"/>
      <c r="P40" s="232"/>
      <c r="Q40" s="116"/>
      <c r="R40" s="116"/>
      <c r="S40" s="116"/>
      <c r="T40" s="116"/>
      <c r="U40" s="116"/>
      <c r="V40" s="116"/>
      <c r="W40" s="116"/>
    </row>
    <row r="41" spans="1:27" ht="36.75" customHeight="1">
      <c r="A41" s="264"/>
      <c r="B41" s="267"/>
      <c r="C41" s="230"/>
      <c r="D41" s="267"/>
      <c r="E41" s="267"/>
      <c r="F41" s="230"/>
      <c r="G41" s="249"/>
      <c r="H41" s="252"/>
      <c r="I41" s="255"/>
      <c r="J41" s="255"/>
      <c r="K41" s="207" t="s">
        <v>232</v>
      </c>
      <c r="L41" s="162" t="s">
        <v>233</v>
      </c>
      <c r="M41" s="208" t="s">
        <v>234</v>
      </c>
      <c r="N41" s="261"/>
      <c r="O41" s="230"/>
      <c r="P41" s="233"/>
      <c r="Q41" s="133" t="s">
        <v>110</v>
      </c>
      <c r="R41" s="121" t="s">
        <v>111</v>
      </c>
      <c r="S41" s="120" t="s">
        <v>112</v>
      </c>
      <c r="T41" s="120" t="s">
        <v>9</v>
      </c>
      <c r="U41" s="120" t="s">
        <v>8</v>
      </c>
      <c r="V41" s="120" t="s">
        <v>10</v>
      </c>
      <c r="W41" s="117"/>
    </row>
    <row r="42" spans="1:27" s="22" customFormat="1" ht="20.100000000000001" customHeight="1">
      <c r="A42" s="78">
        <v>1</v>
      </c>
      <c r="B42" s="90">
        <v>29</v>
      </c>
      <c r="C42" s="69" t="s">
        <v>188</v>
      </c>
      <c r="D42" s="50">
        <v>37924</v>
      </c>
      <c r="E42" s="31"/>
      <c r="F42" s="104" t="s">
        <v>226</v>
      </c>
      <c r="G42" s="88" t="s">
        <v>169</v>
      </c>
      <c r="H42" s="35">
        <v>2.0833333333333332E-2</v>
      </c>
      <c r="I42" s="52">
        <v>0.45833333333333331</v>
      </c>
      <c r="J42" s="54"/>
      <c r="K42" s="178">
        <f>J42-H42</f>
        <v>-2.0833333333333332E-2</v>
      </c>
      <c r="L42" s="179" t="e">
        <f>K42-#REF!</f>
        <v>#REF!</v>
      </c>
      <c r="M42" s="180">
        <f>$O$9*1000/(K42*24000)</f>
        <v>-4</v>
      </c>
      <c r="N42" s="43"/>
      <c r="O42" s="42"/>
      <c r="P42" s="53"/>
      <c r="Q42" s="33"/>
      <c r="R42" s="32"/>
      <c r="S42" s="32"/>
      <c r="T42" s="32"/>
      <c r="U42" s="32"/>
      <c r="V42" s="114"/>
    </row>
    <row r="43" spans="1:27" s="158" customFormat="1" ht="20.100000000000001" customHeight="1">
      <c r="A43" s="78">
        <v>2</v>
      </c>
      <c r="B43" s="90">
        <v>30</v>
      </c>
      <c r="C43" s="57" t="s">
        <v>52</v>
      </c>
      <c r="D43" s="50">
        <v>37713</v>
      </c>
      <c r="E43" s="31" t="s">
        <v>25</v>
      </c>
      <c r="F43" s="104" t="s">
        <v>191</v>
      </c>
      <c r="G43" s="88" t="s">
        <v>53</v>
      </c>
      <c r="H43" s="35">
        <v>2.1527777777777781E-2</v>
      </c>
      <c r="I43" s="52">
        <v>0.45902777777777781</v>
      </c>
      <c r="J43" s="54"/>
      <c r="K43" s="178">
        <f>J43-H43</f>
        <v>-2.1527777777777781E-2</v>
      </c>
      <c r="L43" s="179" t="e">
        <f>K43-#REF!</f>
        <v>#REF!</v>
      </c>
      <c r="M43" s="180">
        <f>$O$9*1000/(K43*24000)</f>
        <v>-3.8709677419354831</v>
      </c>
      <c r="N43" s="43"/>
      <c r="O43" s="42"/>
      <c r="P43" s="53"/>
      <c r="Q43" s="33"/>
      <c r="R43" s="32"/>
      <c r="S43" s="32"/>
      <c r="T43" s="32"/>
      <c r="U43" s="32"/>
      <c r="V43" s="114" t="s">
        <v>114</v>
      </c>
    </row>
    <row r="44" spans="1:27" s="158" customFormat="1" ht="20.100000000000001" customHeight="1">
      <c r="A44" s="78">
        <v>3</v>
      </c>
      <c r="B44" s="90">
        <v>31</v>
      </c>
      <c r="C44" s="57" t="s">
        <v>37</v>
      </c>
      <c r="D44" s="50">
        <v>38189</v>
      </c>
      <c r="E44" s="31" t="s">
        <v>25</v>
      </c>
      <c r="F44" s="104" t="s">
        <v>100</v>
      </c>
      <c r="G44" s="88" t="s">
        <v>98</v>
      </c>
      <c r="H44" s="35">
        <v>2.2222222222222199E-2</v>
      </c>
      <c r="I44" s="52">
        <v>0.45972222222222198</v>
      </c>
      <c r="J44" s="105"/>
      <c r="K44" s="178">
        <f>J44-H44</f>
        <v>-2.2222222222222199E-2</v>
      </c>
      <c r="L44" s="179" t="e">
        <f>K44-#REF!</f>
        <v>#REF!</v>
      </c>
      <c r="M44" s="180">
        <f>$O$9*1000/(K44*24000)</f>
        <v>-3.7500000000000036</v>
      </c>
      <c r="N44" s="106"/>
      <c r="O44" s="107"/>
      <c r="P44" s="154"/>
      <c r="Q44" s="126"/>
      <c r="R44" s="114"/>
      <c r="S44" s="114"/>
      <c r="T44" s="114" t="s">
        <v>114</v>
      </c>
      <c r="U44" s="114" t="s">
        <v>114</v>
      </c>
      <c r="V44" s="114" t="s">
        <v>114</v>
      </c>
    </row>
    <row r="45" spans="1:27" s="158" customFormat="1" ht="20.100000000000001" customHeight="1">
      <c r="A45" s="78">
        <v>4</v>
      </c>
      <c r="B45" s="90">
        <v>32</v>
      </c>
      <c r="C45" s="57" t="s">
        <v>189</v>
      </c>
      <c r="D45" s="50">
        <v>37888</v>
      </c>
      <c r="E45" s="31"/>
      <c r="F45" s="104" t="s">
        <v>190</v>
      </c>
      <c r="G45" s="88" t="s">
        <v>98</v>
      </c>
      <c r="H45" s="35">
        <v>2.29166666666667E-2</v>
      </c>
      <c r="I45" s="52">
        <v>0.46041666666666697</v>
      </c>
      <c r="J45" s="105"/>
      <c r="K45" s="178">
        <f>J45-H45</f>
        <v>-2.29166666666667E-2</v>
      </c>
      <c r="L45" s="179" t="e">
        <f>K45-#REF!</f>
        <v>#REF!</v>
      </c>
      <c r="M45" s="180">
        <f>$O$9*1000/(K45*24000)</f>
        <v>-3.6363636363636309</v>
      </c>
      <c r="N45" s="106"/>
      <c r="O45" s="107"/>
      <c r="P45" s="154"/>
      <c r="Q45" s="33"/>
      <c r="R45" s="32"/>
      <c r="S45" s="32"/>
      <c r="T45" s="32"/>
      <c r="U45" s="32"/>
      <c r="V45" s="32"/>
    </row>
    <row r="46" spans="1:27" s="103" customFormat="1" ht="20.100000000000001" customHeight="1" thickBot="1">
      <c r="A46" s="77">
        <v>5</v>
      </c>
      <c r="B46" s="60">
        <v>33</v>
      </c>
      <c r="C46" s="129" t="s">
        <v>50</v>
      </c>
      <c r="D46" s="87">
        <v>38647</v>
      </c>
      <c r="E46" s="61" t="s">
        <v>3</v>
      </c>
      <c r="F46" s="110" t="s">
        <v>225</v>
      </c>
      <c r="G46" s="89" t="s">
        <v>192</v>
      </c>
      <c r="H46" s="36">
        <v>2.36111111111111E-2</v>
      </c>
      <c r="I46" s="62">
        <v>0.46111111111111103</v>
      </c>
      <c r="J46" s="63"/>
      <c r="K46" s="181">
        <f>J46-H46</f>
        <v>-2.36111111111111E-2</v>
      </c>
      <c r="L46" s="182" t="e">
        <f>K46-#REF!</f>
        <v>#REF!</v>
      </c>
      <c r="M46" s="183">
        <f>$O$9*1000/(K46*24000)</f>
        <v>-3.529411764705884</v>
      </c>
      <c r="N46" s="41"/>
      <c r="O46" s="64"/>
      <c r="P46" s="132"/>
      <c r="Q46" s="33"/>
      <c r="R46" s="32"/>
      <c r="S46" s="32"/>
      <c r="T46" s="32"/>
      <c r="U46" s="32"/>
      <c r="V46" s="32"/>
    </row>
    <row r="47" spans="1:27" ht="16.2" customHeight="1">
      <c r="A47" s="5"/>
      <c r="B47" s="6"/>
      <c r="C47" s="7"/>
      <c r="D47" s="15"/>
      <c r="E47" s="11"/>
      <c r="F47" s="16"/>
      <c r="G47" s="29"/>
      <c r="H47" s="16"/>
      <c r="I47" s="16"/>
      <c r="J47" s="16"/>
      <c r="K47" s="17"/>
      <c r="L47" s="18"/>
      <c r="M47" s="8"/>
      <c r="N47" s="10"/>
      <c r="O47" s="30"/>
      <c r="P47" s="19"/>
    </row>
    <row r="48" spans="1:27" ht="15" customHeight="1">
      <c r="A48" s="9" t="s">
        <v>187</v>
      </c>
      <c r="B48" s="6"/>
      <c r="C48" s="7"/>
      <c r="D48" s="15"/>
      <c r="E48" s="11"/>
      <c r="F48" s="16"/>
      <c r="G48" s="34"/>
      <c r="H48" s="73"/>
      <c r="I48" s="20"/>
      <c r="J48" s="16"/>
      <c r="K48" s="17"/>
      <c r="L48" s="34"/>
      <c r="M48" s="4"/>
      <c r="O48" s="73">
        <v>2</v>
      </c>
      <c r="P48" s="20" t="s">
        <v>162</v>
      </c>
      <c r="Q48" s="117"/>
      <c r="R48" s="117"/>
      <c r="S48" s="117"/>
      <c r="T48" s="117"/>
      <c r="U48" s="117"/>
      <c r="V48" s="117"/>
      <c r="W48" s="117"/>
    </row>
    <row r="49" spans="1:23" ht="15" customHeight="1" thickBot="1">
      <c r="A49" s="5"/>
      <c r="B49" s="6"/>
      <c r="C49" s="7"/>
      <c r="D49" s="15"/>
      <c r="E49" s="11"/>
      <c r="F49" s="16"/>
      <c r="G49" s="9"/>
      <c r="H49" s="3"/>
      <c r="I49" s="20"/>
      <c r="J49" s="16"/>
      <c r="K49" s="17"/>
      <c r="L49" s="9"/>
      <c r="M49" s="2"/>
      <c r="O49" s="3">
        <v>53</v>
      </c>
      <c r="P49" s="20" t="s">
        <v>163</v>
      </c>
    </row>
    <row r="50" spans="1:23" ht="15" customHeight="1">
      <c r="A50" s="287" t="s">
        <v>1</v>
      </c>
      <c r="B50" s="290" t="s">
        <v>15</v>
      </c>
      <c r="C50" s="278" t="s">
        <v>22</v>
      </c>
      <c r="D50" s="290" t="s">
        <v>16</v>
      </c>
      <c r="E50" s="290" t="s">
        <v>23</v>
      </c>
      <c r="F50" s="278" t="s">
        <v>5</v>
      </c>
      <c r="G50" s="231" t="s">
        <v>17</v>
      </c>
      <c r="H50" s="281" t="s">
        <v>19</v>
      </c>
      <c r="I50" s="284" t="s">
        <v>21</v>
      </c>
      <c r="J50" s="284" t="s">
        <v>20</v>
      </c>
      <c r="K50" s="327" t="s">
        <v>231</v>
      </c>
      <c r="L50" s="328"/>
      <c r="M50" s="329"/>
      <c r="N50" s="259" t="s">
        <v>0</v>
      </c>
      <c r="O50" s="278" t="s">
        <v>4</v>
      </c>
      <c r="P50" s="231" t="s">
        <v>18</v>
      </c>
    </row>
    <row r="51" spans="1:23" ht="39.6" customHeight="1">
      <c r="A51" s="288"/>
      <c r="B51" s="291"/>
      <c r="C51" s="279"/>
      <c r="D51" s="291"/>
      <c r="E51" s="291"/>
      <c r="F51" s="279"/>
      <c r="G51" s="232"/>
      <c r="H51" s="282"/>
      <c r="I51" s="285"/>
      <c r="J51" s="285"/>
      <c r="K51" s="330"/>
      <c r="L51" s="331"/>
      <c r="M51" s="332"/>
      <c r="N51" s="260"/>
      <c r="O51" s="279"/>
      <c r="P51" s="232"/>
      <c r="Q51" s="116"/>
      <c r="R51" s="116"/>
      <c r="S51" s="116"/>
      <c r="T51" s="116"/>
      <c r="U51" s="116"/>
      <c r="V51" s="116"/>
      <c r="W51" s="116"/>
    </row>
    <row r="52" spans="1:23" ht="36.75" customHeight="1">
      <c r="A52" s="289"/>
      <c r="B52" s="292"/>
      <c r="C52" s="280"/>
      <c r="D52" s="292"/>
      <c r="E52" s="292"/>
      <c r="F52" s="280"/>
      <c r="G52" s="233"/>
      <c r="H52" s="283"/>
      <c r="I52" s="286"/>
      <c r="J52" s="286"/>
      <c r="K52" s="207" t="s">
        <v>232</v>
      </c>
      <c r="L52" s="162" t="s">
        <v>233</v>
      </c>
      <c r="M52" s="208" t="s">
        <v>234</v>
      </c>
      <c r="N52" s="261"/>
      <c r="O52" s="280"/>
      <c r="P52" s="233"/>
      <c r="Q52" s="133" t="s">
        <v>110</v>
      </c>
      <c r="R52" s="121" t="s">
        <v>111</v>
      </c>
      <c r="S52" s="120" t="s">
        <v>112</v>
      </c>
      <c r="T52" s="120" t="s">
        <v>9</v>
      </c>
      <c r="U52" s="120" t="s">
        <v>8</v>
      </c>
      <c r="V52" s="120" t="s">
        <v>10</v>
      </c>
      <c r="W52" s="117"/>
    </row>
    <row r="53" spans="1:23" s="158" customFormat="1" ht="20.100000000000001" customHeight="1">
      <c r="A53" s="78">
        <v>1</v>
      </c>
      <c r="B53" s="51">
        <v>34</v>
      </c>
      <c r="C53" s="69" t="s">
        <v>95</v>
      </c>
      <c r="D53" s="50">
        <v>39290</v>
      </c>
      <c r="E53" s="31"/>
      <c r="F53" s="104" t="s">
        <v>97</v>
      </c>
      <c r="G53" s="88" t="s">
        <v>94</v>
      </c>
      <c r="H53" s="35">
        <v>2.5694444444444447E-2</v>
      </c>
      <c r="I53" s="52">
        <v>0.46319444444444446</v>
      </c>
      <c r="J53" s="54"/>
      <c r="K53" s="178">
        <f t="shared" ref="K53:K58" si="6">J53-H53</f>
        <v>-2.5694444444444447E-2</v>
      </c>
      <c r="L53" s="179" t="e">
        <f>K53-#REF!</f>
        <v>#REF!</v>
      </c>
      <c r="M53" s="180">
        <f t="shared" ref="M53:M58" si="7">$O$9*1000/(K53*24000)</f>
        <v>-3.243243243243243</v>
      </c>
      <c r="N53" s="43"/>
      <c r="O53" s="42"/>
      <c r="P53" s="53"/>
      <c r="Q53" s="33"/>
      <c r="R53" s="32"/>
      <c r="S53" s="32"/>
      <c r="T53" s="32"/>
      <c r="U53" s="32"/>
      <c r="V53" s="32"/>
    </row>
    <row r="54" spans="1:23" s="103" customFormat="1" ht="20.100000000000001" customHeight="1">
      <c r="A54" s="78">
        <v>2</v>
      </c>
      <c r="B54" s="51">
        <v>35</v>
      </c>
      <c r="C54" s="69" t="s">
        <v>49</v>
      </c>
      <c r="D54" s="50">
        <v>39544</v>
      </c>
      <c r="E54" s="31"/>
      <c r="F54" s="104" t="s">
        <v>196</v>
      </c>
      <c r="G54" s="88" t="s">
        <v>197</v>
      </c>
      <c r="H54" s="35">
        <v>2.6388888888888889E-2</v>
      </c>
      <c r="I54" s="52">
        <v>0.46388888888888885</v>
      </c>
      <c r="J54" s="54"/>
      <c r="K54" s="178">
        <f t="shared" si="6"/>
        <v>-2.6388888888888889E-2</v>
      </c>
      <c r="L54" s="179" t="e">
        <f>K54-#REF!</f>
        <v>#REF!</v>
      </c>
      <c r="M54" s="180">
        <f t="shared" si="7"/>
        <v>-3.1578947368421049</v>
      </c>
      <c r="N54" s="43"/>
      <c r="O54" s="42"/>
      <c r="P54" s="53"/>
      <c r="Q54" s="126" t="s">
        <v>114</v>
      </c>
      <c r="R54" s="114" t="s">
        <v>114</v>
      </c>
      <c r="S54" s="114" t="s">
        <v>114</v>
      </c>
      <c r="T54" s="114" t="s">
        <v>114</v>
      </c>
      <c r="U54" s="114" t="s">
        <v>114</v>
      </c>
      <c r="V54" s="114" t="s">
        <v>114</v>
      </c>
    </row>
    <row r="55" spans="1:23" s="158" customFormat="1" ht="20.100000000000001" customHeight="1">
      <c r="A55" s="78">
        <v>3</v>
      </c>
      <c r="B55" s="51">
        <v>36</v>
      </c>
      <c r="C55" s="69" t="s">
        <v>48</v>
      </c>
      <c r="D55" s="50">
        <v>39752</v>
      </c>
      <c r="E55" s="31" t="s">
        <v>3</v>
      </c>
      <c r="F55" s="104" t="s">
        <v>193</v>
      </c>
      <c r="G55" s="88" t="s">
        <v>99</v>
      </c>
      <c r="H55" s="35">
        <v>2.70833333333333E-2</v>
      </c>
      <c r="I55" s="52">
        <v>0.46458333333333302</v>
      </c>
      <c r="J55" s="54"/>
      <c r="K55" s="178">
        <f t="shared" si="6"/>
        <v>-2.70833333333333E-2</v>
      </c>
      <c r="L55" s="179" t="e">
        <f>K55-#REF!</f>
        <v>#REF!</v>
      </c>
      <c r="M55" s="180">
        <f t="shared" si="7"/>
        <v>-3.0769230769230806</v>
      </c>
      <c r="N55" s="43"/>
      <c r="O55" s="42"/>
      <c r="P55" s="53"/>
      <c r="Q55" s="33"/>
      <c r="R55" s="32"/>
      <c r="S55" s="32"/>
      <c r="T55" s="32"/>
      <c r="U55" s="32"/>
      <c r="V55" s="32"/>
    </row>
    <row r="56" spans="1:23" s="22" customFormat="1" ht="20.100000000000001" customHeight="1">
      <c r="A56" s="78">
        <v>4</v>
      </c>
      <c r="B56" s="51">
        <v>37</v>
      </c>
      <c r="C56" s="57" t="s">
        <v>154</v>
      </c>
      <c r="D56" s="50">
        <v>39772</v>
      </c>
      <c r="E56" s="31" t="s">
        <v>3</v>
      </c>
      <c r="F56" s="104" t="s">
        <v>155</v>
      </c>
      <c r="G56" s="88" t="s">
        <v>151</v>
      </c>
      <c r="H56" s="35">
        <v>2.7777777777777801E-2</v>
      </c>
      <c r="I56" s="52">
        <v>0.46527777777777801</v>
      </c>
      <c r="J56" s="54"/>
      <c r="K56" s="178">
        <f t="shared" si="6"/>
        <v>-2.7777777777777801E-2</v>
      </c>
      <c r="L56" s="179" t="e">
        <f>K56-#REF!</f>
        <v>#REF!</v>
      </c>
      <c r="M56" s="180">
        <f t="shared" si="7"/>
        <v>-2.9999999999999978</v>
      </c>
      <c r="N56" s="43"/>
      <c r="O56" s="42"/>
      <c r="P56" s="53"/>
      <c r="Q56" s="126"/>
      <c r="R56" s="114"/>
      <c r="S56" s="114"/>
      <c r="T56" s="114"/>
      <c r="U56" s="114"/>
      <c r="V56" s="114"/>
    </row>
    <row r="57" spans="1:23" s="22" customFormat="1" ht="20.100000000000001" customHeight="1">
      <c r="A57" s="75">
        <v>5</v>
      </c>
      <c r="B57" s="51">
        <v>38</v>
      </c>
      <c r="C57" s="69" t="s">
        <v>36</v>
      </c>
      <c r="D57" s="50">
        <v>39279</v>
      </c>
      <c r="E57" s="31" t="s">
        <v>28</v>
      </c>
      <c r="F57" s="104" t="s">
        <v>96</v>
      </c>
      <c r="G57" s="88" t="s">
        <v>142</v>
      </c>
      <c r="H57" s="35">
        <v>2.8472222222222201E-2</v>
      </c>
      <c r="I57" s="52">
        <v>0.46597222222222201</v>
      </c>
      <c r="J57" s="54"/>
      <c r="K57" s="178">
        <f t="shared" si="6"/>
        <v>-2.8472222222222201E-2</v>
      </c>
      <c r="L57" s="179" t="e">
        <f>K57-#REF!</f>
        <v>#REF!</v>
      </c>
      <c r="M57" s="180">
        <f t="shared" si="7"/>
        <v>-2.9268292682926851</v>
      </c>
      <c r="N57" s="43"/>
      <c r="O57" s="42"/>
      <c r="P57" s="53"/>
      <c r="Q57" s="126" t="s">
        <v>114</v>
      </c>
      <c r="R57" s="114" t="s">
        <v>114</v>
      </c>
      <c r="S57" s="114" t="s">
        <v>114</v>
      </c>
      <c r="T57" s="114" t="s">
        <v>114</v>
      </c>
      <c r="U57" s="114" t="s">
        <v>114</v>
      </c>
      <c r="V57" s="114" t="s">
        <v>114</v>
      </c>
    </row>
    <row r="58" spans="1:23" s="22" customFormat="1" ht="20.100000000000001" customHeight="1" thickBot="1">
      <c r="A58" s="77">
        <v>6</v>
      </c>
      <c r="B58" s="60">
        <v>39</v>
      </c>
      <c r="C58" s="71" t="s">
        <v>194</v>
      </c>
      <c r="D58" s="87">
        <v>38919</v>
      </c>
      <c r="E58" s="61" t="s">
        <v>195</v>
      </c>
      <c r="F58" s="110" t="s">
        <v>156</v>
      </c>
      <c r="G58" s="89" t="s">
        <v>160</v>
      </c>
      <c r="H58" s="36">
        <v>2.9166666666666698E-2</v>
      </c>
      <c r="I58" s="62">
        <v>0.46666666666666601</v>
      </c>
      <c r="J58" s="63"/>
      <c r="K58" s="181">
        <f t="shared" si="6"/>
        <v>-2.9166666666666698E-2</v>
      </c>
      <c r="L58" s="182" t="e">
        <f>K58-#REF!</f>
        <v>#REF!</v>
      </c>
      <c r="M58" s="183">
        <f t="shared" si="7"/>
        <v>-2.8571428571428541</v>
      </c>
      <c r="N58" s="41"/>
      <c r="O58" s="64"/>
      <c r="P58" s="132"/>
      <c r="Q58" s="33"/>
      <c r="R58" s="32"/>
      <c r="S58" s="32"/>
      <c r="T58" s="32"/>
      <c r="U58" s="32"/>
      <c r="V58" s="32"/>
    </row>
    <row r="59" spans="1:23" ht="9" customHeight="1">
      <c r="A59" s="5"/>
      <c r="B59" s="6"/>
      <c r="C59" s="7"/>
      <c r="D59" s="15"/>
      <c r="E59" s="11"/>
      <c r="F59" s="16"/>
      <c r="G59" s="29"/>
      <c r="H59" s="16"/>
      <c r="I59" s="16"/>
      <c r="J59" s="16"/>
      <c r="K59" s="17"/>
      <c r="L59" s="18"/>
      <c r="M59" s="8"/>
      <c r="N59" s="10"/>
      <c r="O59" s="30"/>
      <c r="P59" s="19"/>
    </row>
    <row r="60" spans="1:23" ht="15" customHeight="1">
      <c r="A60" s="9" t="s">
        <v>45</v>
      </c>
      <c r="B60" s="6"/>
      <c r="C60" s="7"/>
      <c r="D60" s="15"/>
      <c r="E60" s="11"/>
      <c r="F60" s="16"/>
      <c r="G60" s="34"/>
      <c r="H60" s="73"/>
      <c r="I60" s="20"/>
      <c r="J60" s="16"/>
      <c r="K60" s="17"/>
      <c r="L60" s="34"/>
      <c r="M60" s="4"/>
      <c r="O60" s="73">
        <v>2</v>
      </c>
      <c r="P60" s="20" t="s">
        <v>162</v>
      </c>
      <c r="W60" s="21"/>
    </row>
    <row r="61" spans="1:23" ht="15" customHeight="1" thickBot="1">
      <c r="A61" s="5"/>
      <c r="B61" s="6"/>
      <c r="C61" s="7"/>
      <c r="D61" s="15"/>
      <c r="E61" s="11"/>
      <c r="F61" s="16"/>
      <c r="G61" s="9"/>
      <c r="H61" s="3"/>
      <c r="I61" s="20"/>
      <c r="J61" s="16"/>
      <c r="K61" s="17"/>
      <c r="L61" s="9"/>
      <c r="M61" s="2"/>
      <c r="O61" s="3">
        <v>53</v>
      </c>
      <c r="P61" s="20" t="s">
        <v>163</v>
      </c>
      <c r="Q61" s="116"/>
      <c r="R61" s="116"/>
      <c r="S61" s="116"/>
      <c r="T61" s="116"/>
      <c r="U61" s="116"/>
      <c r="V61" s="116"/>
      <c r="W61" s="103"/>
    </row>
    <row r="62" spans="1:23" ht="15" customHeight="1">
      <c r="A62" s="262" t="s">
        <v>1</v>
      </c>
      <c r="B62" s="265" t="s">
        <v>15</v>
      </c>
      <c r="C62" s="228" t="s">
        <v>22</v>
      </c>
      <c r="D62" s="265" t="s">
        <v>16</v>
      </c>
      <c r="E62" s="265" t="s">
        <v>23</v>
      </c>
      <c r="F62" s="228" t="s">
        <v>5</v>
      </c>
      <c r="G62" s="247" t="s">
        <v>17</v>
      </c>
      <c r="H62" s="250" t="s">
        <v>19</v>
      </c>
      <c r="I62" s="253" t="s">
        <v>21</v>
      </c>
      <c r="J62" s="253" t="s">
        <v>20</v>
      </c>
      <c r="K62" s="327" t="s">
        <v>231</v>
      </c>
      <c r="L62" s="328"/>
      <c r="M62" s="329"/>
      <c r="N62" s="274" t="s">
        <v>0</v>
      </c>
      <c r="O62" s="241"/>
      <c r="P62" s="270" t="s">
        <v>18</v>
      </c>
      <c r="Q62" s="117"/>
      <c r="R62" s="117"/>
      <c r="S62" s="117"/>
      <c r="T62" s="117"/>
      <c r="U62" s="117"/>
      <c r="V62" s="117"/>
      <c r="W62" s="117"/>
    </row>
    <row r="63" spans="1:23" ht="33" customHeight="1">
      <c r="A63" s="263"/>
      <c r="B63" s="266"/>
      <c r="C63" s="229"/>
      <c r="D63" s="266"/>
      <c r="E63" s="266"/>
      <c r="F63" s="229"/>
      <c r="G63" s="248"/>
      <c r="H63" s="251"/>
      <c r="I63" s="254"/>
      <c r="J63" s="254"/>
      <c r="K63" s="330"/>
      <c r="L63" s="331"/>
      <c r="M63" s="332"/>
      <c r="N63" s="275"/>
      <c r="O63" s="242"/>
      <c r="P63" s="271"/>
      <c r="Q63" s="116"/>
      <c r="R63" s="116"/>
      <c r="S63" s="116"/>
      <c r="T63" s="116"/>
      <c r="U63" s="116"/>
      <c r="V63" s="116"/>
      <c r="W63" s="116"/>
    </row>
    <row r="64" spans="1:23" ht="36.75" customHeight="1">
      <c r="A64" s="264"/>
      <c r="B64" s="267"/>
      <c r="C64" s="230"/>
      <c r="D64" s="267"/>
      <c r="E64" s="267"/>
      <c r="F64" s="230"/>
      <c r="G64" s="249"/>
      <c r="H64" s="252"/>
      <c r="I64" s="255"/>
      <c r="J64" s="255"/>
      <c r="K64" s="207" t="s">
        <v>232</v>
      </c>
      <c r="L64" s="162" t="s">
        <v>233</v>
      </c>
      <c r="M64" s="208" t="s">
        <v>234</v>
      </c>
      <c r="N64" s="275"/>
      <c r="O64" s="242"/>
      <c r="P64" s="271"/>
      <c r="Q64" s="133" t="s">
        <v>6</v>
      </c>
      <c r="R64" s="120" t="s">
        <v>7</v>
      </c>
      <c r="S64" s="120" t="s">
        <v>11</v>
      </c>
      <c r="T64" s="120" t="s">
        <v>9</v>
      </c>
      <c r="U64" s="120" t="s">
        <v>8</v>
      </c>
      <c r="V64" s="120" t="s">
        <v>10</v>
      </c>
      <c r="W64" s="117"/>
    </row>
    <row r="65" spans="1:27" s="103" customFormat="1" ht="20.100000000000001" customHeight="1">
      <c r="A65" s="75">
        <v>1</v>
      </c>
      <c r="B65" s="51">
        <v>40</v>
      </c>
      <c r="C65" s="80" t="s">
        <v>47</v>
      </c>
      <c r="D65" s="66">
        <v>39887</v>
      </c>
      <c r="E65" s="161"/>
      <c r="F65" s="108" t="s">
        <v>119</v>
      </c>
      <c r="G65" s="88" t="s">
        <v>212</v>
      </c>
      <c r="H65" s="35">
        <v>3.125E-2</v>
      </c>
      <c r="I65" s="52">
        <v>0.46875</v>
      </c>
      <c r="J65" s="54"/>
      <c r="K65" s="178">
        <f t="shared" ref="K65:K70" si="8">J65-H65</f>
        <v>-3.125E-2</v>
      </c>
      <c r="L65" s="179" t="e">
        <f>K65-#REF!</f>
        <v>#REF!</v>
      </c>
      <c r="M65" s="184">
        <f t="shared" ref="M65:M70" si="9">$O$9*1000/(K65*24000)</f>
        <v>-2.6666666666666665</v>
      </c>
      <c r="N65" s="43"/>
      <c r="O65" s="155"/>
      <c r="P65" s="53"/>
      <c r="Q65" s="126" t="s">
        <v>114</v>
      </c>
      <c r="R65" s="114" t="s">
        <v>114</v>
      </c>
      <c r="S65" s="114" t="s">
        <v>114</v>
      </c>
      <c r="T65" s="114" t="s">
        <v>114</v>
      </c>
      <c r="U65" s="114" t="s">
        <v>114</v>
      </c>
      <c r="V65" s="114" t="s">
        <v>114</v>
      </c>
    </row>
    <row r="66" spans="1:27" s="103" customFormat="1" ht="20.100000000000001" customHeight="1">
      <c r="A66" s="75">
        <v>2</v>
      </c>
      <c r="B66" s="51">
        <v>41</v>
      </c>
      <c r="C66" s="69" t="s">
        <v>57</v>
      </c>
      <c r="D66" s="50">
        <v>40780</v>
      </c>
      <c r="E66" s="31"/>
      <c r="F66" s="108" t="s">
        <v>200</v>
      </c>
      <c r="G66" s="88" t="s">
        <v>98</v>
      </c>
      <c r="H66" s="35">
        <v>3.1944444444444449E-2</v>
      </c>
      <c r="I66" s="52">
        <v>0.4694444444444445</v>
      </c>
      <c r="J66" s="54"/>
      <c r="K66" s="178">
        <f t="shared" si="8"/>
        <v>-3.1944444444444449E-2</v>
      </c>
      <c r="L66" s="179" t="e">
        <f>K66-#REF!</f>
        <v>#REF!</v>
      </c>
      <c r="M66" s="184">
        <f t="shared" si="9"/>
        <v>-2.6086956521739126</v>
      </c>
      <c r="N66" s="43"/>
      <c r="O66" s="155"/>
      <c r="P66" s="53"/>
      <c r="Q66" s="33"/>
      <c r="R66" s="32"/>
      <c r="S66" s="32"/>
      <c r="T66" s="32"/>
      <c r="U66" s="32"/>
      <c r="V66" s="114" t="s">
        <v>114</v>
      </c>
      <c r="W66" s="124"/>
      <c r="X66" s="124"/>
      <c r="Y66" s="124"/>
      <c r="Z66" s="124"/>
      <c r="AA66" s="124"/>
    </row>
    <row r="67" spans="1:27" s="22" customFormat="1" ht="20.100000000000001" customHeight="1">
      <c r="A67" s="75">
        <v>3</v>
      </c>
      <c r="B67" s="51">
        <v>42</v>
      </c>
      <c r="C67" s="69" t="s">
        <v>59</v>
      </c>
      <c r="D67" s="50">
        <v>40465</v>
      </c>
      <c r="E67" s="31"/>
      <c r="F67" s="104" t="s">
        <v>116</v>
      </c>
      <c r="G67" s="88" t="s">
        <v>78</v>
      </c>
      <c r="H67" s="35">
        <v>3.2638888888888898E-2</v>
      </c>
      <c r="I67" s="52">
        <v>0.47013888888888899</v>
      </c>
      <c r="J67" s="54"/>
      <c r="K67" s="178">
        <f t="shared" si="8"/>
        <v>-3.2638888888888898E-2</v>
      </c>
      <c r="L67" s="179" t="e">
        <f>K67-#REF!</f>
        <v>#REF!</v>
      </c>
      <c r="M67" s="184">
        <f t="shared" si="9"/>
        <v>-2.5531914893617014</v>
      </c>
      <c r="N67" s="43"/>
      <c r="O67" s="155"/>
      <c r="P67" s="53"/>
      <c r="Q67" s="126" t="s">
        <v>114</v>
      </c>
      <c r="R67" s="114" t="s">
        <v>114</v>
      </c>
      <c r="S67" s="114" t="s">
        <v>114</v>
      </c>
      <c r="T67" s="114" t="s">
        <v>114</v>
      </c>
      <c r="U67" s="114" t="s">
        <v>114</v>
      </c>
      <c r="V67" s="114" t="s">
        <v>114</v>
      </c>
      <c r="W67" s="123"/>
      <c r="X67" s="123"/>
      <c r="Y67" s="123"/>
      <c r="Z67" s="123"/>
      <c r="AA67" s="123"/>
    </row>
    <row r="68" spans="1:27" s="22" customFormat="1" ht="20.100000000000001" customHeight="1">
      <c r="A68" s="75">
        <v>4</v>
      </c>
      <c r="B68" s="51">
        <v>43</v>
      </c>
      <c r="C68" s="69" t="s">
        <v>92</v>
      </c>
      <c r="D68" s="50">
        <v>40309</v>
      </c>
      <c r="E68" s="31"/>
      <c r="F68" s="108" t="s">
        <v>198</v>
      </c>
      <c r="G68" s="88" t="s">
        <v>99</v>
      </c>
      <c r="H68" s="35">
        <v>3.3333333333333298E-2</v>
      </c>
      <c r="I68" s="52">
        <v>0.47083333333333299</v>
      </c>
      <c r="J68" s="54"/>
      <c r="K68" s="178">
        <f t="shared" si="8"/>
        <v>-3.3333333333333298E-2</v>
      </c>
      <c r="L68" s="179" t="e">
        <f>K68-#REF!</f>
        <v>#REF!</v>
      </c>
      <c r="M68" s="184">
        <f t="shared" si="9"/>
        <v>-2.5000000000000027</v>
      </c>
      <c r="N68" s="43"/>
      <c r="O68" s="155"/>
      <c r="P68" s="53"/>
      <c r="Q68" s="126" t="s">
        <v>114</v>
      </c>
      <c r="R68" s="114" t="s">
        <v>114</v>
      </c>
      <c r="S68" s="114" t="s">
        <v>114</v>
      </c>
      <c r="T68" s="114" t="s">
        <v>114</v>
      </c>
      <c r="U68" s="114" t="s">
        <v>114</v>
      </c>
      <c r="V68" s="114" t="s">
        <v>114</v>
      </c>
      <c r="W68" s="158"/>
      <c r="X68" s="158"/>
      <c r="Y68" s="158"/>
      <c r="Z68" s="158"/>
      <c r="AA68" s="158"/>
    </row>
    <row r="69" spans="1:27" s="123" customFormat="1" ht="20.100000000000001" customHeight="1">
      <c r="A69" s="75">
        <v>5</v>
      </c>
      <c r="B69" s="51">
        <v>44</v>
      </c>
      <c r="C69" s="69" t="s">
        <v>46</v>
      </c>
      <c r="D69" s="50">
        <v>40416</v>
      </c>
      <c r="E69" s="31"/>
      <c r="F69" s="108" t="s">
        <v>201</v>
      </c>
      <c r="G69" s="88" t="s">
        <v>99</v>
      </c>
      <c r="H69" s="35">
        <v>3.4027777777777803E-2</v>
      </c>
      <c r="I69" s="52">
        <v>0.47152777777777799</v>
      </c>
      <c r="J69" s="54"/>
      <c r="K69" s="178">
        <f t="shared" si="8"/>
        <v>-3.4027777777777803E-2</v>
      </c>
      <c r="L69" s="179" t="e">
        <f>K69-#REF!</f>
        <v>#REF!</v>
      </c>
      <c r="M69" s="184">
        <f t="shared" si="9"/>
        <v>-2.448979591836733</v>
      </c>
      <c r="N69" s="43"/>
      <c r="O69" s="155"/>
      <c r="P69" s="56"/>
      <c r="Q69" s="126" t="s">
        <v>114</v>
      </c>
      <c r="R69" s="114" t="s">
        <v>114</v>
      </c>
      <c r="S69" s="114" t="s">
        <v>114</v>
      </c>
      <c r="T69" s="114" t="s">
        <v>114</v>
      </c>
      <c r="U69" s="114" t="s">
        <v>114</v>
      </c>
      <c r="V69" s="114" t="s">
        <v>114</v>
      </c>
    </row>
    <row r="70" spans="1:27" s="76" customFormat="1" ht="20.100000000000001" customHeight="1" thickBot="1">
      <c r="A70" s="77">
        <v>6</v>
      </c>
      <c r="B70" s="60">
        <v>45</v>
      </c>
      <c r="C70" s="71" t="s">
        <v>93</v>
      </c>
      <c r="D70" s="87">
        <v>39959</v>
      </c>
      <c r="E70" s="61"/>
      <c r="F70" s="109" t="s">
        <v>199</v>
      </c>
      <c r="G70" s="89" t="s">
        <v>99</v>
      </c>
      <c r="H70" s="36">
        <v>3.4722222222222203E-2</v>
      </c>
      <c r="I70" s="62">
        <v>0.47222222222222199</v>
      </c>
      <c r="J70" s="63"/>
      <c r="K70" s="181">
        <f t="shared" si="8"/>
        <v>-3.4722222222222203E-2</v>
      </c>
      <c r="L70" s="182" t="e">
        <f>K70-#REF!</f>
        <v>#REF!</v>
      </c>
      <c r="M70" s="185">
        <f t="shared" si="9"/>
        <v>-2.4000000000000012</v>
      </c>
      <c r="N70" s="41"/>
      <c r="O70" s="156"/>
      <c r="P70" s="132"/>
      <c r="Q70" s="126" t="s">
        <v>114</v>
      </c>
      <c r="R70" s="114" t="s">
        <v>114</v>
      </c>
      <c r="S70" s="114" t="s">
        <v>114</v>
      </c>
      <c r="T70" s="114" t="s">
        <v>114</v>
      </c>
      <c r="U70" s="114" t="s">
        <v>114</v>
      </c>
      <c r="V70" s="114" t="s">
        <v>114</v>
      </c>
      <c r="W70" s="103"/>
      <c r="X70" s="103"/>
      <c r="Y70" s="103"/>
      <c r="Z70" s="103"/>
      <c r="AA70" s="103"/>
    </row>
    <row r="71" spans="1:27" ht="15" customHeight="1">
      <c r="A71" s="5"/>
      <c r="B71" s="6"/>
      <c r="C71" s="7"/>
      <c r="D71" s="15"/>
      <c r="E71" s="11"/>
      <c r="F71" s="16"/>
      <c r="G71" s="29"/>
      <c r="H71" s="16"/>
      <c r="I71" s="16"/>
      <c r="J71" s="16"/>
      <c r="K71" s="17"/>
      <c r="L71" s="18"/>
      <c r="M71" s="8"/>
      <c r="N71" s="10"/>
      <c r="O71" s="30"/>
      <c r="P71" s="19"/>
      <c r="Q71" s="116"/>
      <c r="R71" s="116"/>
      <c r="S71" s="116"/>
      <c r="T71" s="116"/>
      <c r="U71" s="116"/>
      <c r="V71" s="116"/>
      <c r="W71" s="116"/>
    </row>
    <row r="72" spans="1:27" ht="15" customHeight="1">
      <c r="A72" s="9" t="s">
        <v>202</v>
      </c>
      <c r="B72" s="6"/>
      <c r="C72" s="7"/>
      <c r="D72" s="15"/>
      <c r="E72" s="11"/>
      <c r="F72" s="16"/>
      <c r="G72" s="34"/>
      <c r="H72" s="73"/>
      <c r="I72" s="20"/>
      <c r="J72" s="16"/>
      <c r="K72" s="17"/>
      <c r="L72" s="34"/>
      <c r="M72" s="4"/>
      <c r="O72" s="73">
        <v>2</v>
      </c>
      <c r="P72" s="20" t="s">
        <v>162</v>
      </c>
    </row>
    <row r="73" spans="1:27" ht="15" customHeight="1" thickBot="1">
      <c r="A73" s="5"/>
      <c r="B73" s="6"/>
      <c r="C73" s="7"/>
      <c r="D73" s="15"/>
      <c r="E73" s="11"/>
      <c r="F73" s="16"/>
      <c r="G73" s="9"/>
      <c r="H73" s="3"/>
      <c r="I73" s="20"/>
      <c r="J73" s="16"/>
      <c r="K73" s="17"/>
      <c r="L73" s="9"/>
      <c r="M73" s="2"/>
      <c r="O73" s="3">
        <v>53</v>
      </c>
      <c r="P73" s="20" t="s">
        <v>163</v>
      </c>
    </row>
    <row r="74" spans="1:27" ht="15" customHeight="1">
      <c r="A74" s="237" t="s">
        <v>1</v>
      </c>
      <c r="B74" s="239" t="s">
        <v>15</v>
      </c>
      <c r="C74" s="241" t="s">
        <v>22</v>
      </c>
      <c r="D74" s="239" t="s">
        <v>16</v>
      </c>
      <c r="E74" s="239" t="s">
        <v>23</v>
      </c>
      <c r="F74" s="241" t="s">
        <v>5</v>
      </c>
      <c r="G74" s="244" t="s">
        <v>17</v>
      </c>
      <c r="H74" s="293" t="s">
        <v>19</v>
      </c>
      <c r="I74" s="295" t="s">
        <v>21</v>
      </c>
      <c r="J74" s="295" t="s">
        <v>20</v>
      </c>
      <c r="K74" s="327" t="s">
        <v>231</v>
      </c>
      <c r="L74" s="328"/>
      <c r="M74" s="329"/>
      <c r="N74" s="274" t="s">
        <v>0</v>
      </c>
      <c r="O74" s="241" t="s">
        <v>4</v>
      </c>
      <c r="P74" s="270" t="s">
        <v>18</v>
      </c>
    </row>
    <row r="75" spans="1:27" ht="36" customHeight="1">
      <c r="A75" s="238"/>
      <c r="B75" s="240"/>
      <c r="C75" s="242"/>
      <c r="D75" s="240"/>
      <c r="E75" s="240"/>
      <c r="F75" s="242"/>
      <c r="G75" s="245"/>
      <c r="H75" s="294"/>
      <c r="I75" s="296"/>
      <c r="J75" s="296"/>
      <c r="K75" s="330"/>
      <c r="L75" s="331"/>
      <c r="M75" s="332"/>
      <c r="N75" s="275"/>
      <c r="O75" s="242"/>
      <c r="P75" s="271"/>
      <c r="Q75" s="116"/>
      <c r="R75" s="116"/>
      <c r="S75" s="116"/>
      <c r="T75" s="116"/>
      <c r="U75" s="116"/>
      <c r="V75" s="116"/>
      <c r="W75" s="116"/>
    </row>
    <row r="76" spans="1:27" ht="36.75" customHeight="1">
      <c r="A76" s="238"/>
      <c r="B76" s="240"/>
      <c r="C76" s="242"/>
      <c r="D76" s="240"/>
      <c r="E76" s="240"/>
      <c r="F76" s="242"/>
      <c r="G76" s="245"/>
      <c r="H76" s="294"/>
      <c r="I76" s="296"/>
      <c r="J76" s="296"/>
      <c r="K76" s="207" t="s">
        <v>232</v>
      </c>
      <c r="L76" s="162" t="s">
        <v>233</v>
      </c>
      <c r="M76" s="208" t="s">
        <v>234</v>
      </c>
      <c r="N76" s="275"/>
      <c r="O76" s="242"/>
      <c r="P76" s="271"/>
      <c r="Q76" s="133" t="s">
        <v>110</v>
      </c>
      <c r="R76" s="121" t="s">
        <v>111</v>
      </c>
      <c r="S76" s="120" t="s">
        <v>112</v>
      </c>
      <c r="T76" s="120" t="s">
        <v>9</v>
      </c>
      <c r="U76" s="120" t="s">
        <v>8</v>
      </c>
      <c r="V76" s="120" t="s">
        <v>10</v>
      </c>
      <c r="W76" s="117"/>
    </row>
    <row r="77" spans="1:27" s="158" customFormat="1" ht="20.100000000000001" customHeight="1">
      <c r="A77" s="196">
        <v>1</v>
      </c>
      <c r="B77" s="197">
        <v>46</v>
      </c>
      <c r="C77" s="79" t="s">
        <v>32</v>
      </c>
      <c r="D77" s="66">
        <v>24196</v>
      </c>
      <c r="E77" s="161" t="s">
        <v>14</v>
      </c>
      <c r="F77" s="74" t="s">
        <v>126</v>
      </c>
      <c r="G77" s="88" t="s">
        <v>54</v>
      </c>
      <c r="H77" s="205">
        <v>4.2361111111111106E-2</v>
      </c>
      <c r="I77" s="191">
        <v>0.47986111111111113</v>
      </c>
      <c r="J77" s="192"/>
      <c r="K77" s="193">
        <f>J77-H77</f>
        <v>-4.2361111111111106E-2</v>
      </c>
      <c r="L77" s="194" t="e">
        <f>K77-#REF!</f>
        <v>#REF!</v>
      </c>
      <c r="M77" s="195">
        <f>$O$72*1000/(K77*24000)</f>
        <v>-1.9672131147540985</v>
      </c>
      <c r="N77" s="106"/>
      <c r="O77" s="107"/>
      <c r="P77" s="198"/>
      <c r="Q77" s="126"/>
      <c r="R77" s="114"/>
      <c r="S77" s="114"/>
      <c r="T77" s="114" t="s">
        <v>114</v>
      </c>
      <c r="U77" s="114" t="s">
        <v>109</v>
      </c>
      <c r="V77" s="114" t="s">
        <v>114</v>
      </c>
      <c r="W77"/>
      <c r="X77"/>
      <c r="Y77" s="21"/>
      <c r="Z77"/>
      <c r="AA77"/>
    </row>
    <row r="78" spans="1:27" ht="20.100000000000001" customHeight="1">
      <c r="A78" s="55">
        <v>2</v>
      </c>
      <c r="B78" s="51">
        <v>47</v>
      </c>
      <c r="C78" s="69" t="s">
        <v>24</v>
      </c>
      <c r="D78" s="50">
        <v>31353</v>
      </c>
      <c r="E78" s="31" t="s">
        <v>14</v>
      </c>
      <c r="F78" s="70" t="s">
        <v>203</v>
      </c>
      <c r="G78" s="88" t="s">
        <v>26</v>
      </c>
      <c r="H78" s="205">
        <v>4.3055555555555562E-2</v>
      </c>
      <c r="I78" s="52">
        <v>0.48055555555555557</v>
      </c>
      <c r="J78" s="149"/>
      <c r="K78" s="178"/>
      <c r="L78" s="179"/>
      <c r="M78" s="180"/>
      <c r="N78" s="43"/>
      <c r="O78" s="42"/>
      <c r="P78" s="53"/>
      <c r="Q78" s="33"/>
      <c r="R78" s="32"/>
      <c r="S78" s="32"/>
      <c r="T78" s="32"/>
      <c r="U78" s="32"/>
      <c r="V78" s="32"/>
      <c r="W78" s="157"/>
      <c r="X78" s="158"/>
      <c r="Y78" s="158"/>
      <c r="Z78" s="158"/>
      <c r="AA78" s="158"/>
    </row>
    <row r="79" spans="1:27" ht="20.100000000000001" customHeight="1">
      <c r="A79" s="55">
        <v>3</v>
      </c>
      <c r="B79" s="51">
        <v>48</v>
      </c>
      <c r="C79" s="69" t="s">
        <v>87</v>
      </c>
      <c r="D79" s="50">
        <v>31615</v>
      </c>
      <c r="E79" s="31"/>
      <c r="F79" s="104" t="s">
        <v>204</v>
      </c>
      <c r="G79" s="88" t="s">
        <v>211</v>
      </c>
      <c r="H79" s="205">
        <v>4.3749999999999997E-2</v>
      </c>
      <c r="I79" s="191">
        <v>0.48125000000000001</v>
      </c>
      <c r="J79" s="149"/>
      <c r="K79" s="178">
        <f>J79-H79</f>
        <v>-4.3749999999999997E-2</v>
      </c>
      <c r="L79" s="179">
        <f>K79-$K$27</f>
        <v>-3.4027777777777775E-2</v>
      </c>
      <c r="M79" s="180">
        <f>$O$22*1000/(K79*24000)</f>
        <v>-1.9047619047619047</v>
      </c>
      <c r="N79" s="43"/>
      <c r="O79" s="42"/>
      <c r="P79" s="56"/>
      <c r="Q79" s="126" t="s">
        <v>114</v>
      </c>
      <c r="R79" s="114" t="s">
        <v>114</v>
      </c>
      <c r="S79" s="114" t="s">
        <v>114</v>
      </c>
      <c r="T79" s="114" t="s">
        <v>114</v>
      </c>
      <c r="U79" s="114" t="s">
        <v>109</v>
      </c>
      <c r="V79" s="114" t="s">
        <v>114</v>
      </c>
      <c r="W79" s="158"/>
      <c r="X79" s="158"/>
      <c r="Y79" s="158"/>
      <c r="Z79" s="158"/>
      <c r="AA79" s="158"/>
    </row>
    <row r="80" spans="1:27" s="22" customFormat="1" ht="20.100000000000001" customHeight="1">
      <c r="A80" s="55">
        <v>4</v>
      </c>
      <c r="B80" s="51">
        <v>49</v>
      </c>
      <c r="C80" s="69" t="s">
        <v>44</v>
      </c>
      <c r="D80" s="66">
        <v>32280</v>
      </c>
      <c r="E80" s="161"/>
      <c r="F80" s="108" t="s">
        <v>205</v>
      </c>
      <c r="G80" s="88" t="s">
        <v>35</v>
      </c>
      <c r="H80" s="205">
        <v>4.4444444444444502E-2</v>
      </c>
      <c r="I80" s="52">
        <v>0.48194444444444401</v>
      </c>
      <c r="J80" s="149"/>
      <c r="K80" s="178">
        <f>J80-H80+W80</f>
        <v>-4.375000000000006E-2</v>
      </c>
      <c r="L80" s="179" t="e">
        <f>K80-#REF!</f>
        <v>#REF!</v>
      </c>
      <c r="M80" s="180">
        <f>$O$72*1000/(K80*24000)</f>
        <v>-1.9047619047619022</v>
      </c>
      <c r="N80" s="43"/>
      <c r="O80" s="42"/>
      <c r="P80" s="53"/>
      <c r="Q80" s="33"/>
      <c r="R80" s="32"/>
      <c r="S80" s="32"/>
      <c r="T80" s="32"/>
      <c r="U80" s="32"/>
      <c r="V80" s="32"/>
      <c r="W80" s="157">
        <v>6.9444444444444447E-4</v>
      </c>
      <c r="X80" s="158"/>
      <c r="Y80" s="158"/>
      <c r="Z80" s="158"/>
      <c r="AA80" s="158"/>
    </row>
    <row r="81" spans="1:23" ht="20.100000000000001" customHeight="1" thickBot="1">
      <c r="A81" s="186">
        <v>5</v>
      </c>
      <c r="B81" s="92">
        <v>50</v>
      </c>
      <c r="C81" s="71" t="s">
        <v>43</v>
      </c>
      <c r="D81" s="87" t="s">
        <v>82</v>
      </c>
      <c r="E81" s="61" t="s">
        <v>3</v>
      </c>
      <c r="F81" s="173" t="s">
        <v>91</v>
      </c>
      <c r="G81" s="89" t="s">
        <v>83</v>
      </c>
      <c r="H81" s="206">
        <v>4.5138888888888902E-2</v>
      </c>
      <c r="I81" s="62">
        <v>0.48263888888888901</v>
      </c>
      <c r="J81" s="150"/>
      <c r="K81" s="181">
        <f>J81-H81</f>
        <v>-4.5138888888888902E-2</v>
      </c>
      <c r="L81" s="182" t="e">
        <f>K81-#REF!</f>
        <v>#REF!</v>
      </c>
      <c r="M81" s="183">
        <f>$O$72*1000/(K81*24000)</f>
        <v>-1.8461538461538456</v>
      </c>
      <c r="N81" s="41"/>
      <c r="O81" s="64"/>
      <c r="P81" s="187"/>
      <c r="Q81" s="159"/>
      <c r="R81" s="160"/>
      <c r="S81" s="114" t="s">
        <v>114</v>
      </c>
      <c r="T81" s="160"/>
      <c r="U81" s="114" t="s">
        <v>109</v>
      </c>
      <c r="V81" s="114" t="s">
        <v>114</v>
      </c>
    </row>
    <row r="82" spans="1:23" ht="13.95" customHeight="1">
      <c r="A82" s="134"/>
      <c r="B82" s="135"/>
      <c r="C82" s="136"/>
      <c r="D82" s="137"/>
      <c r="E82" s="138"/>
      <c r="F82" s="139"/>
      <c r="G82" s="140"/>
      <c r="H82" s="141"/>
      <c r="I82" s="142"/>
      <c r="J82" s="143"/>
      <c r="K82" s="143"/>
      <c r="L82" s="144"/>
      <c r="M82" s="145"/>
      <c r="N82" s="146"/>
      <c r="O82" s="147"/>
      <c r="P82" s="148"/>
      <c r="Q82" s="116"/>
      <c r="R82" s="116"/>
      <c r="S82" s="119"/>
      <c r="T82" s="116"/>
      <c r="U82" s="119"/>
      <c r="V82" s="116"/>
    </row>
    <row r="83" spans="1:23" ht="15.75" customHeight="1">
      <c r="A83" s="9" t="s">
        <v>138</v>
      </c>
      <c r="B83" s="2"/>
      <c r="C83" s="12"/>
      <c r="D83" s="2"/>
      <c r="F83" s="34"/>
      <c r="G83" s="34"/>
      <c r="H83" s="73"/>
      <c r="I83" s="20"/>
      <c r="J83" s="20"/>
      <c r="K83" s="20"/>
      <c r="L83" s="34"/>
      <c r="M83" s="4"/>
      <c r="O83" s="73">
        <v>10.5</v>
      </c>
      <c r="P83" s="20" t="s">
        <v>162</v>
      </c>
      <c r="Q83" s="117"/>
      <c r="R83" s="117"/>
      <c r="S83" s="117"/>
      <c r="T83" s="117"/>
      <c r="U83" s="117"/>
      <c r="V83" s="117"/>
      <c r="W83" s="117"/>
    </row>
    <row r="84" spans="1:23" ht="15.75" customHeight="1" thickBot="1">
      <c r="A84" s="2"/>
      <c r="B84" s="2"/>
      <c r="D84" s="2"/>
      <c r="F84" s="9"/>
      <c r="G84" s="9"/>
      <c r="H84" s="3"/>
      <c r="I84" s="20"/>
      <c r="J84" s="20"/>
      <c r="K84" s="20"/>
      <c r="L84" s="9"/>
      <c r="M84" s="2"/>
      <c r="O84" s="3">
        <v>260</v>
      </c>
      <c r="P84" s="20" t="s">
        <v>163</v>
      </c>
      <c r="Q84" s="116"/>
      <c r="R84" s="116"/>
      <c r="S84" s="116"/>
      <c r="T84" s="116"/>
      <c r="U84" s="116"/>
      <c r="V84" s="116"/>
      <c r="W84" s="116"/>
    </row>
    <row r="85" spans="1:23" ht="15" customHeight="1">
      <c r="A85" s="237" t="s">
        <v>1</v>
      </c>
      <c r="B85" s="239" t="s">
        <v>15</v>
      </c>
      <c r="C85" s="241" t="s">
        <v>22</v>
      </c>
      <c r="D85" s="239" t="s">
        <v>16</v>
      </c>
      <c r="E85" s="239" t="s">
        <v>23</v>
      </c>
      <c r="F85" s="241" t="s">
        <v>5</v>
      </c>
      <c r="G85" s="244" t="s">
        <v>17</v>
      </c>
      <c r="H85" s="293" t="s">
        <v>19</v>
      </c>
      <c r="I85" s="295" t="s">
        <v>21</v>
      </c>
      <c r="J85" s="299" t="s">
        <v>20</v>
      </c>
      <c r="K85" s="327" t="s">
        <v>231</v>
      </c>
      <c r="L85" s="328"/>
      <c r="M85" s="329"/>
      <c r="N85" s="274" t="s">
        <v>0</v>
      </c>
      <c r="O85" s="241" t="s">
        <v>4</v>
      </c>
      <c r="P85" s="270" t="s">
        <v>18</v>
      </c>
      <c r="Q85" s="118"/>
      <c r="R85" s="118"/>
      <c r="S85" s="118"/>
      <c r="T85" s="118"/>
      <c r="U85" s="118"/>
      <c r="V85" s="118"/>
      <c r="W85" s="118"/>
    </row>
    <row r="86" spans="1:23" ht="30" customHeight="1" thickBot="1">
      <c r="A86" s="238"/>
      <c r="B86" s="240"/>
      <c r="C86" s="242"/>
      <c r="D86" s="240"/>
      <c r="E86" s="243"/>
      <c r="F86" s="242"/>
      <c r="G86" s="245"/>
      <c r="H86" s="297"/>
      <c r="I86" s="298"/>
      <c r="J86" s="300"/>
      <c r="K86" s="330"/>
      <c r="L86" s="331"/>
      <c r="M86" s="332"/>
      <c r="N86" s="275"/>
      <c r="O86" s="242"/>
      <c r="P86" s="271"/>
      <c r="Q86" s="119"/>
      <c r="R86" s="119"/>
      <c r="S86" s="119"/>
      <c r="T86" s="119"/>
      <c r="U86" s="119"/>
      <c r="V86" s="119"/>
      <c r="W86" s="119"/>
    </row>
    <row r="87" spans="1:23" ht="38.4" customHeight="1">
      <c r="A87" s="238"/>
      <c r="B87" s="240"/>
      <c r="C87" s="242"/>
      <c r="D87" s="240"/>
      <c r="E87" s="243"/>
      <c r="F87" s="242"/>
      <c r="G87" s="245"/>
      <c r="H87" s="297"/>
      <c r="I87" s="298"/>
      <c r="J87" s="300"/>
      <c r="K87" s="207" t="s">
        <v>232</v>
      </c>
      <c r="L87" s="162" t="s">
        <v>233</v>
      </c>
      <c r="M87" s="208" t="s">
        <v>234</v>
      </c>
      <c r="N87" s="276"/>
      <c r="O87" s="277"/>
      <c r="P87" s="271"/>
      <c r="Q87" s="125" t="s">
        <v>110</v>
      </c>
      <c r="R87" s="122" t="s">
        <v>111</v>
      </c>
      <c r="S87" s="112" t="s">
        <v>112</v>
      </c>
      <c r="T87" s="112" t="s">
        <v>9</v>
      </c>
      <c r="U87" s="112" t="s">
        <v>8</v>
      </c>
      <c r="V87" s="112" t="s">
        <v>10</v>
      </c>
      <c r="W87" s="113" t="s">
        <v>113</v>
      </c>
    </row>
    <row r="88" spans="1:23" s="22" customFormat="1" ht="20.100000000000001" customHeight="1">
      <c r="A88" s="55">
        <v>1</v>
      </c>
      <c r="B88" s="51">
        <v>1</v>
      </c>
      <c r="C88" s="69" t="s">
        <v>24</v>
      </c>
      <c r="D88" s="50">
        <v>31353</v>
      </c>
      <c r="E88" s="31" t="s">
        <v>14</v>
      </c>
      <c r="F88" s="70" t="s">
        <v>147</v>
      </c>
      <c r="G88" s="88" t="s">
        <v>150</v>
      </c>
      <c r="H88" s="205">
        <v>0.12569444444444444</v>
      </c>
      <c r="I88" s="52">
        <v>0.56319444444444444</v>
      </c>
      <c r="J88" s="72"/>
      <c r="K88" s="178">
        <f>J88-H88</f>
        <v>-0.12569444444444444</v>
      </c>
      <c r="L88" s="179">
        <f>K88-$K$88</f>
        <v>0</v>
      </c>
      <c r="M88" s="180">
        <f>$O$83*1000/(K88*24000)</f>
        <v>-3.4806629834254146</v>
      </c>
      <c r="N88" s="43"/>
      <c r="O88" s="42"/>
      <c r="P88" s="127"/>
      <c r="Q88" s="126" t="s">
        <v>114</v>
      </c>
      <c r="R88" s="114" t="s">
        <v>114</v>
      </c>
      <c r="S88" s="114" t="s">
        <v>114</v>
      </c>
      <c r="T88" s="114" t="s">
        <v>114</v>
      </c>
      <c r="U88" s="114" t="s">
        <v>109</v>
      </c>
      <c r="V88" s="114" t="s">
        <v>114</v>
      </c>
      <c r="W88" s="115" t="s">
        <v>114</v>
      </c>
    </row>
    <row r="89" spans="1:23" s="22" customFormat="1" ht="20.100000000000001" customHeight="1">
      <c r="A89" s="55">
        <v>2</v>
      </c>
      <c r="B89" s="51">
        <v>2</v>
      </c>
      <c r="C89" s="69" t="s">
        <v>51</v>
      </c>
      <c r="D89" s="66">
        <v>37895</v>
      </c>
      <c r="E89" s="31" t="s">
        <v>28</v>
      </c>
      <c r="F89" s="70" t="s">
        <v>81</v>
      </c>
      <c r="G89" s="88" t="s">
        <v>142</v>
      </c>
      <c r="H89" s="205">
        <v>0.12638888888888888</v>
      </c>
      <c r="I89" s="52">
        <v>0.56388888888888888</v>
      </c>
      <c r="J89" s="72"/>
      <c r="K89" s="178">
        <f>J89-H89</f>
        <v>-0.12638888888888888</v>
      </c>
      <c r="L89" s="179">
        <f>K89-$K$88</f>
        <v>-6.9444444444444198E-4</v>
      </c>
      <c r="M89" s="180">
        <f>$O$83*1000/(K89*24000)</f>
        <v>-3.4615384615384617</v>
      </c>
      <c r="N89" s="43"/>
      <c r="O89" s="42"/>
      <c r="P89" s="56"/>
      <c r="Q89" s="33"/>
      <c r="R89" s="32"/>
      <c r="S89" s="32"/>
      <c r="T89" s="114" t="s">
        <v>114</v>
      </c>
      <c r="U89" s="32"/>
      <c r="V89" s="32"/>
      <c r="W89" s="115" t="s">
        <v>114</v>
      </c>
    </row>
    <row r="90" spans="1:23" s="103" customFormat="1" ht="20.100000000000001" customHeight="1">
      <c r="A90" s="55">
        <v>3</v>
      </c>
      <c r="B90" s="51">
        <v>3</v>
      </c>
      <c r="C90" s="69" t="s">
        <v>148</v>
      </c>
      <c r="D90" s="50">
        <v>33618</v>
      </c>
      <c r="E90" s="31" t="s">
        <v>25</v>
      </c>
      <c r="F90" s="70" t="s">
        <v>185</v>
      </c>
      <c r="G90" s="88" t="s">
        <v>153</v>
      </c>
      <c r="H90" s="205">
        <v>0.12708333333333299</v>
      </c>
      <c r="I90" s="52">
        <v>0.56458333333333299</v>
      </c>
      <c r="J90" s="72"/>
      <c r="K90" s="178">
        <f t="shared" ref="K90:K99" si="10">J90-H90</f>
        <v>-0.12708333333333299</v>
      </c>
      <c r="L90" s="179">
        <f t="shared" ref="L90:L99" si="11">K90-$K$88</f>
        <v>-1.3888888888885509E-3</v>
      </c>
      <c r="M90" s="180">
        <f t="shared" ref="M90:M99" si="12">$O$83*1000/(K90*24000)</f>
        <v>-3.4426229508196813</v>
      </c>
      <c r="N90" s="43"/>
      <c r="O90" s="42"/>
      <c r="P90" s="127"/>
      <c r="Q90" s="126"/>
      <c r="R90" s="114"/>
      <c r="S90" s="114"/>
      <c r="T90" s="114"/>
      <c r="U90" s="114"/>
      <c r="V90" s="114"/>
      <c r="W90" s="114"/>
    </row>
    <row r="91" spans="1:23" s="103" customFormat="1" ht="20.100000000000001" customHeight="1">
      <c r="A91" s="55">
        <v>4</v>
      </c>
      <c r="B91" s="51">
        <v>4</v>
      </c>
      <c r="C91" s="69" t="s">
        <v>79</v>
      </c>
      <c r="D91" s="50">
        <v>33317</v>
      </c>
      <c r="E91" s="31"/>
      <c r="F91" s="70" t="s">
        <v>117</v>
      </c>
      <c r="G91" s="88" t="s">
        <v>80</v>
      </c>
      <c r="H91" s="205">
        <v>0.12777777777777799</v>
      </c>
      <c r="I91" s="52">
        <v>0.56527777777777799</v>
      </c>
      <c r="J91" s="72"/>
      <c r="K91" s="178">
        <f t="shared" si="10"/>
        <v>-0.12777777777777799</v>
      </c>
      <c r="L91" s="179">
        <f t="shared" si="11"/>
        <v>-2.083333333333548E-3</v>
      </c>
      <c r="M91" s="180">
        <f t="shared" si="12"/>
        <v>-3.423913043478255</v>
      </c>
      <c r="N91" s="43"/>
      <c r="O91" s="42"/>
      <c r="P91" s="56"/>
      <c r="Q91" s="33"/>
      <c r="R91" s="32"/>
      <c r="S91" s="114" t="s">
        <v>114</v>
      </c>
      <c r="T91" s="32"/>
      <c r="U91" s="114" t="s">
        <v>109</v>
      </c>
      <c r="V91" s="32"/>
      <c r="W91" s="32"/>
    </row>
    <row r="92" spans="1:23" s="22" customFormat="1" ht="20.100000000000001" customHeight="1">
      <c r="A92" s="55">
        <v>5</v>
      </c>
      <c r="B92" s="51">
        <v>5</v>
      </c>
      <c r="C92" s="69" t="s">
        <v>146</v>
      </c>
      <c r="D92" s="50">
        <v>30883</v>
      </c>
      <c r="E92" s="31"/>
      <c r="F92" s="70" t="s">
        <v>149</v>
      </c>
      <c r="G92" s="88" t="s">
        <v>151</v>
      </c>
      <c r="H92" s="205">
        <v>0.12847222222222199</v>
      </c>
      <c r="I92" s="52">
        <v>0.56597222222222199</v>
      </c>
      <c r="J92" s="72"/>
      <c r="K92" s="178">
        <f t="shared" si="10"/>
        <v>-0.12847222222222199</v>
      </c>
      <c r="L92" s="179">
        <f t="shared" si="11"/>
        <v>-2.7777777777775459E-3</v>
      </c>
      <c r="M92" s="180">
        <f t="shared" si="12"/>
        <v>-3.4054054054054119</v>
      </c>
      <c r="N92" s="43"/>
      <c r="O92" s="42"/>
      <c r="P92" s="127"/>
      <c r="Q92" s="126"/>
      <c r="R92" s="114"/>
      <c r="S92" s="114"/>
      <c r="T92" s="114"/>
      <c r="U92" s="114"/>
      <c r="V92" s="114"/>
      <c r="W92" s="114"/>
    </row>
    <row r="93" spans="1:23" s="22" customFormat="1" ht="20.100000000000001" customHeight="1">
      <c r="A93" s="55">
        <v>6</v>
      </c>
      <c r="B93" s="51">
        <v>6</v>
      </c>
      <c r="C93" s="69" t="s">
        <v>29</v>
      </c>
      <c r="D93" s="50">
        <v>28305</v>
      </c>
      <c r="E93" s="31"/>
      <c r="F93" s="70" t="s">
        <v>159</v>
      </c>
      <c r="G93" s="88" t="s">
        <v>142</v>
      </c>
      <c r="H93" s="205">
        <v>0.12916666666666701</v>
      </c>
      <c r="I93" s="52">
        <v>0.56666666666666698</v>
      </c>
      <c r="J93" s="72"/>
      <c r="K93" s="178">
        <f t="shared" si="10"/>
        <v>-0.12916666666666701</v>
      </c>
      <c r="L93" s="179">
        <f t="shared" si="11"/>
        <v>-3.4722222222225707E-3</v>
      </c>
      <c r="M93" s="180">
        <f t="shared" si="12"/>
        <v>-3.3870967741935396</v>
      </c>
      <c r="N93" s="43"/>
      <c r="O93" s="42"/>
      <c r="P93" s="56"/>
      <c r="Q93" s="126" t="s">
        <v>114</v>
      </c>
      <c r="R93" s="114" t="s">
        <v>114</v>
      </c>
      <c r="S93" s="114" t="s">
        <v>114</v>
      </c>
      <c r="T93" s="114" t="s">
        <v>114</v>
      </c>
      <c r="U93" s="114" t="s">
        <v>109</v>
      </c>
      <c r="V93" s="114" t="s">
        <v>114</v>
      </c>
      <c r="W93" s="115" t="s">
        <v>114</v>
      </c>
    </row>
    <row r="94" spans="1:23" s="22" customFormat="1" ht="20.100000000000001" customHeight="1">
      <c r="A94" s="55">
        <v>7</v>
      </c>
      <c r="B94" s="51">
        <v>7</v>
      </c>
      <c r="C94" s="57" t="s">
        <v>55</v>
      </c>
      <c r="D94" s="50">
        <v>36151</v>
      </c>
      <c r="E94" s="31"/>
      <c r="F94" s="49" t="s">
        <v>143</v>
      </c>
      <c r="G94" s="88" t="s">
        <v>142</v>
      </c>
      <c r="H94" s="205">
        <v>0.12986111111111101</v>
      </c>
      <c r="I94" s="52">
        <v>0.56736111111111098</v>
      </c>
      <c r="J94" s="72"/>
      <c r="K94" s="178">
        <f t="shared" si="10"/>
        <v>-0.12986111111111101</v>
      </c>
      <c r="L94" s="179">
        <f t="shared" si="11"/>
        <v>-4.1666666666665686E-3</v>
      </c>
      <c r="M94" s="180">
        <f t="shared" si="12"/>
        <v>-3.3689839572192541</v>
      </c>
      <c r="N94" s="43"/>
      <c r="O94" s="42"/>
      <c r="P94" s="56"/>
      <c r="Q94" s="126" t="s">
        <v>114</v>
      </c>
      <c r="R94" s="114" t="s">
        <v>114</v>
      </c>
      <c r="S94" s="114" t="s">
        <v>114</v>
      </c>
      <c r="T94" s="114" t="s">
        <v>114</v>
      </c>
      <c r="U94" s="114" t="s">
        <v>109</v>
      </c>
      <c r="V94" s="114" t="s">
        <v>114</v>
      </c>
      <c r="W94" s="115" t="s">
        <v>114</v>
      </c>
    </row>
    <row r="95" spans="1:23" s="158" customFormat="1" ht="20.100000000000001" customHeight="1">
      <c r="A95" s="55">
        <v>8</v>
      </c>
      <c r="B95" s="51">
        <v>8</v>
      </c>
      <c r="C95" s="57" t="s">
        <v>30</v>
      </c>
      <c r="D95" s="50">
        <v>34757</v>
      </c>
      <c r="E95" s="31" t="s">
        <v>3</v>
      </c>
      <c r="F95" s="70" t="s">
        <v>229</v>
      </c>
      <c r="G95" s="88" t="s">
        <v>27</v>
      </c>
      <c r="H95" s="205">
        <v>0.13055555555555601</v>
      </c>
      <c r="I95" s="52">
        <v>0.56805555555555598</v>
      </c>
      <c r="J95" s="72"/>
      <c r="K95" s="178">
        <f t="shared" si="10"/>
        <v>-0.13055555555555601</v>
      </c>
      <c r="L95" s="179">
        <f t="shared" si="11"/>
        <v>-4.8611111111115657E-3</v>
      </c>
      <c r="M95" s="180">
        <f t="shared" si="12"/>
        <v>-3.3510638297872224</v>
      </c>
      <c r="N95" s="43"/>
      <c r="O95" s="42"/>
      <c r="P95" s="56"/>
      <c r="Q95" s="33"/>
      <c r="R95" s="32"/>
      <c r="S95" s="32"/>
      <c r="T95" s="32"/>
      <c r="U95" s="114" t="s">
        <v>109</v>
      </c>
      <c r="V95" s="32"/>
      <c r="W95" s="171" t="s">
        <v>114</v>
      </c>
    </row>
    <row r="96" spans="1:23" s="158" customFormat="1" ht="20.100000000000001" customHeight="1">
      <c r="A96" s="55">
        <v>9</v>
      </c>
      <c r="B96" s="51">
        <v>9</v>
      </c>
      <c r="C96" s="57" t="s">
        <v>40</v>
      </c>
      <c r="D96" s="66">
        <v>37316</v>
      </c>
      <c r="E96" s="31" t="s">
        <v>25</v>
      </c>
      <c r="F96" s="49" t="s">
        <v>145</v>
      </c>
      <c r="G96" s="88" t="s">
        <v>115</v>
      </c>
      <c r="H96" s="205">
        <v>0.13125000000000001</v>
      </c>
      <c r="I96" s="52">
        <v>0.56874999999999998</v>
      </c>
      <c r="J96" s="72"/>
      <c r="K96" s="178">
        <f t="shared" si="10"/>
        <v>-0.13125000000000001</v>
      </c>
      <c r="L96" s="179">
        <f t="shared" si="11"/>
        <v>-5.5555555555555636E-3</v>
      </c>
      <c r="M96" s="180">
        <f t="shared" si="12"/>
        <v>-3.3333333333333335</v>
      </c>
      <c r="N96" s="43"/>
      <c r="O96" s="42"/>
      <c r="P96" s="128"/>
      <c r="Q96" s="33"/>
      <c r="R96" s="32"/>
      <c r="S96" s="32"/>
      <c r="T96" s="32"/>
      <c r="U96" s="32"/>
      <c r="V96" s="32"/>
      <c r="W96" s="171" t="s">
        <v>114</v>
      </c>
    </row>
    <row r="97" spans="1:27" s="158" customFormat="1" ht="20.100000000000001" customHeight="1">
      <c r="A97" s="55">
        <v>10</v>
      </c>
      <c r="B97" s="51">
        <v>10</v>
      </c>
      <c r="C97" s="57" t="s">
        <v>158</v>
      </c>
      <c r="D97" s="50">
        <v>35253</v>
      </c>
      <c r="E97" s="31"/>
      <c r="F97" s="49" t="s">
        <v>157</v>
      </c>
      <c r="G97" s="88" t="s">
        <v>160</v>
      </c>
      <c r="H97" s="205">
        <v>0.131944444444444</v>
      </c>
      <c r="I97" s="52">
        <v>0.56944444444444398</v>
      </c>
      <c r="J97" s="72"/>
      <c r="K97" s="178">
        <f t="shared" si="10"/>
        <v>-0.131944444444444</v>
      </c>
      <c r="L97" s="179">
        <f t="shared" si="11"/>
        <v>-6.2499999999995615E-3</v>
      </c>
      <c r="M97" s="180">
        <f t="shared" si="12"/>
        <v>-3.3157894736842217</v>
      </c>
      <c r="N97" s="43"/>
      <c r="O97" s="42"/>
      <c r="P97" s="127"/>
      <c r="Q97" s="126"/>
      <c r="R97" s="114"/>
      <c r="S97" s="114"/>
      <c r="T97" s="114"/>
      <c r="U97" s="114"/>
      <c r="V97" s="114"/>
      <c r="W97" s="171"/>
    </row>
    <row r="98" spans="1:27" s="158" customFormat="1" ht="20.100000000000001" customHeight="1">
      <c r="A98" s="55">
        <v>11</v>
      </c>
      <c r="B98" s="51">
        <v>11</v>
      </c>
      <c r="C98" s="57" t="s">
        <v>77</v>
      </c>
      <c r="D98" s="50">
        <v>36665</v>
      </c>
      <c r="E98" s="31" t="s">
        <v>13</v>
      </c>
      <c r="F98" s="49" t="s">
        <v>144</v>
      </c>
      <c r="G98" s="88" t="s">
        <v>115</v>
      </c>
      <c r="H98" s="205">
        <v>0.132638888888889</v>
      </c>
      <c r="I98" s="52">
        <v>0.57013888888888897</v>
      </c>
      <c r="J98" s="72"/>
      <c r="K98" s="178">
        <f t="shared" si="10"/>
        <v>-0.132638888888889</v>
      </c>
      <c r="L98" s="179">
        <f t="shared" si="11"/>
        <v>-6.9444444444445586E-3</v>
      </c>
      <c r="M98" s="180">
        <f t="shared" si="12"/>
        <v>-3.2984293193717247</v>
      </c>
      <c r="N98" s="43"/>
      <c r="O98" s="42"/>
      <c r="P98" s="56"/>
      <c r="Q98" s="33"/>
      <c r="R98" s="32"/>
      <c r="S98" s="32"/>
      <c r="T98" s="32"/>
      <c r="U98" s="114" t="s">
        <v>109</v>
      </c>
      <c r="V98" s="32"/>
      <c r="W98" s="171" t="s">
        <v>114</v>
      </c>
    </row>
    <row r="99" spans="1:27" s="22" customFormat="1" ht="20.100000000000001" customHeight="1" thickBot="1">
      <c r="A99" s="59">
        <v>12</v>
      </c>
      <c r="B99" s="60">
        <v>12</v>
      </c>
      <c r="C99" s="129" t="s">
        <v>152</v>
      </c>
      <c r="D99" s="87">
        <v>26351</v>
      </c>
      <c r="E99" s="61"/>
      <c r="F99" s="130" t="s">
        <v>184</v>
      </c>
      <c r="G99" s="89" t="s">
        <v>153</v>
      </c>
      <c r="H99" s="206">
        <v>0.133333333333333</v>
      </c>
      <c r="I99" s="62">
        <v>0.57083333333333297</v>
      </c>
      <c r="J99" s="93"/>
      <c r="K99" s="181">
        <f t="shared" si="10"/>
        <v>-0.133333333333333</v>
      </c>
      <c r="L99" s="182">
        <f t="shared" si="11"/>
        <v>-7.6388888888885564E-3</v>
      </c>
      <c r="M99" s="183">
        <f t="shared" si="12"/>
        <v>-3.2812500000000084</v>
      </c>
      <c r="N99" s="41"/>
      <c r="O99" s="64"/>
      <c r="P99" s="172"/>
      <c r="Q99" s="126"/>
      <c r="R99" s="114"/>
      <c r="S99" s="114"/>
      <c r="T99" s="114"/>
      <c r="U99" s="114"/>
      <c r="V99" s="114"/>
      <c r="W99" s="114"/>
    </row>
    <row r="100" spans="1:27" ht="15" customHeight="1">
      <c r="A100" s="23"/>
      <c r="B100" s="37"/>
      <c r="C100" s="46"/>
      <c r="D100" s="27"/>
      <c r="E100" s="26"/>
      <c r="F100" s="47"/>
      <c r="G100" s="25"/>
      <c r="H100" s="38"/>
      <c r="I100" s="38"/>
      <c r="J100" s="38"/>
      <c r="K100" s="44"/>
      <c r="L100" s="39"/>
      <c r="M100" s="40"/>
      <c r="N100" s="24"/>
      <c r="O100" s="45"/>
      <c r="P100" s="48"/>
      <c r="Q100" s="22"/>
      <c r="R100" s="22"/>
      <c r="S100" s="22"/>
      <c r="T100" s="22"/>
      <c r="U100" s="22"/>
      <c r="V100" s="22"/>
      <c r="W100" s="22"/>
      <c r="X100" s="21"/>
      <c r="Z100" s="21"/>
      <c r="AA100" s="21"/>
    </row>
    <row r="101" spans="1:27" ht="15.75" customHeight="1">
      <c r="A101" s="9" t="s">
        <v>122</v>
      </c>
      <c r="B101" s="2"/>
      <c r="D101" s="9"/>
      <c r="E101" s="2"/>
      <c r="F101" s="9"/>
      <c r="G101" s="34"/>
      <c r="H101" s="102"/>
      <c r="I101" s="20"/>
      <c r="J101" s="4"/>
      <c r="K101" s="84"/>
      <c r="L101" s="34"/>
      <c r="M101" s="86"/>
      <c r="N101"/>
      <c r="O101" s="102">
        <v>0.1</v>
      </c>
      <c r="P101" s="20" t="s">
        <v>162</v>
      </c>
      <c r="Y101"/>
    </row>
    <row r="102" spans="1:27" ht="19.5" customHeight="1" thickBot="1">
      <c r="A102" s="9"/>
      <c r="B102" s="2"/>
      <c r="D102" s="9"/>
      <c r="E102" s="2"/>
      <c r="G102" s="9"/>
      <c r="H102" s="85"/>
      <c r="I102" s="86"/>
      <c r="J102" s="2"/>
      <c r="K102" s="84"/>
      <c r="L102" s="9"/>
      <c r="M102" s="86"/>
      <c r="N102"/>
      <c r="O102" s="85">
        <v>0</v>
      </c>
      <c r="P102" s="20" t="s">
        <v>163</v>
      </c>
      <c r="Y102"/>
    </row>
    <row r="103" spans="1:27" ht="15" customHeight="1">
      <c r="A103" s="237" t="s">
        <v>1</v>
      </c>
      <c r="B103" s="239" t="s">
        <v>15</v>
      </c>
      <c r="C103" s="241" t="s">
        <v>22</v>
      </c>
      <c r="D103" s="239" t="s">
        <v>16</v>
      </c>
      <c r="E103" s="239" t="s">
        <v>56</v>
      </c>
      <c r="F103" s="241" t="s">
        <v>5</v>
      </c>
      <c r="G103" s="244" t="s">
        <v>17</v>
      </c>
      <c r="H103" s="250" t="s">
        <v>19</v>
      </c>
      <c r="I103" s="253" t="s">
        <v>21</v>
      </c>
      <c r="J103" s="253" t="s">
        <v>20</v>
      </c>
      <c r="K103" s="327" t="s">
        <v>231</v>
      </c>
      <c r="L103" s="328"/>
      <c r="M103" s="329"/>
      <c r="N103" s="259" t="s">
        <v>0</v>
      </c>
      <c r="O103" s="228"/>
      <c r="P103" s="231" t="s">
        <v>105</v>
      </c>
      <c r="Y103"/>
    </row>
    <row r="104" spans="1:27" ht="29.4" customHeight="1" thickBot="1">
      <c r="A104" s="238"/>
      <c r="B104" s="240"/>
      <c r="C104" s="242"/>
      <c r="D104" s="240"/>
      <c r="E104" s="243"/>
      <c r="F104" s="242"/>
      <c r="G104" s="245"/>
      <c r="H104" s="251"/>
      <c r="I104" s="254"/>
      <c r="J104" s="254"/>
      <c r="K104" s="330"/>
      <c r="L104" s="331"/>
      <c r="M104" s="332"/>
      <c r="N104" s="260"/>
      <c r="O104" s="229"/>
      <c r="P104" s="232"/>
      <c r="Y104"/>
    </row>
    <row r="105" spans="1:27" ht="39.6">
      <c r="A105" s="238"/>
      <c r="B105" s="240"/>
      <c r="C105" s="242"/>
      <c r="D105" s="240"/>
      <c r="E105" s="243"/>
      <c r="F105" s="242"/>
      <c r="G105" s="245"/>
      <c r="H105" s="252"/>
      <c r="I105" s="255"/>
      <c r="J105" s="255"/>
      <c r="K105" s="207" t="s">
        <v>232</v>
      </c>
      <c r="L105" s="162" t="s">
        <v>233</v>
      </c>
      <c r="M105" s="208" t="s">
        <v>234</v>
      </c>
      <c r="N105" s="260"/>
      <c r="O105" s="229"/>
      <c r="P105" s="232"/>
      <c r="Q105" s="125" t="s">
        <v>110</v>
      </c>
      <c r="R105" s="122" t="s">
        <v>111</v>
      </c>
      <c r="S105" s="112" t="s">
        <v>112</v>
      </c>
      <c r="T105" s="112" t="s">
        <v>9</v>
      </c>
      <c r="U105" s="112" t="s">
        <v>8</v>
      </c>
      <c r="V105" s="113" t="s">
        <v>10</v>
      </c>
      <c r="Y105"/>
    </row>
    <row r="106" spans="1:27" s="22" customFormat="1" ht="20.100000000000001" customHeight="1">
      <c r="A106" s="75">
        <v>1</v>
      </c>
      <c r="B106" s="91">
        <v>51</v>
      </c>
      <c r="C106" s="111" t="s">
        <v>108</v>
      </c>
      <c r="D106" s="66">
        <v>41726</v>
      </c>
      <c r="E106" s="161"/>
      <c r="F106" s="108" t="s">
        <v>101</v>
      </c>
      <c r="G106" s="88" t="s">
        <v>210</v>
      </c>
      <c r="H106" s="35">
        <v>0.13541666666666666</v>
      </c>
      <c r="I106" s="52">
        <v>0.57291666666666663</v>
      </c>
      <c r="J106" s="83"/>
      <c r="K106" s="178">
        <f>J106-H106</f>
        <v>-0.13541666666666666</v>
      </c>
      <c r="L106" s="179">
        <f>K106-$K$106</f>
        <v>0</v>
      </c>
      <c r="M106" s="180">
        <f>$O$101*1000/(K106*24000)</f>
        <v>-3.0769230769230771E-2</v>
      </c>
      <c r="N106" s="100" t="s">
        <v>74</v>
      </c>
      <c r="O106" s="81"/>
      <c r="P106" s="151"/>
      <c r="Q106" s="126" t="s">
        <v>114</v>
      </c>
      <c r="R106" s="114" t="s">
        <v>114</v>
      </c>
      <c r="S106" s="114" t="s">
        <v>114</v>
      </c>
      <c r="T106" s="114" t="s">
        <v>114</v>
      </c>
      <c r="U106" s="114" t="s">
        <v>114</v>
      </c>
      <c r="V106" s="114" t="s">
        <v>114</v>
      </c>
    </row>
    <row r="107" spans="1:27" s="103" customFormat="1" ht="20.100000000000001" customHeight="1">
      <c r="A107" s="75">
        <v>2</v>
      </c>
      <c r="B107" s="91">
        <v>52</v>
      </c>
      <c r="C107" s="80" t="s">
        <v>58</v>
      </c>
      <c r="D107" s="66">
        <v>43002</v>
      </c>
      <c r="E107" s="161"/>
      <c r="F107" s="108" t="s">
        <v>127</v>
      </c>
      <c r="G107" s="88" t="s">
        <v>210</v>
      </c>
      <c r="H107" s="35">
        <v>0.1361111111111111</v>
      </c>
      <c r="I107" s="52">
        <v>0.57361111111111118</v>
      </c>
      <c r="J107" s="83"/>
      <c r="K107" s="178">
        <f>J107-H107</f>
        <v>-0.1361111111111111</v>
      </c>
      <c r="L107" s="179">
        <f>K107-$K$106</f>
        <v>-6.9444444444444198E-4</v>
      </c>
      <c r="M107" s="180">
        <f>$O$101*1000/(K107*24000)</f>
        <v>-3.0612244897959186E-2</v>
      </c>
      <c r="N107" s="100" t="s">
        <v>74</v>
      </c>
      <c r="O107" s="81"/>
      <c r="P107" s="151" t="s">
        <v>71</v>
      </c>
      <c r="Q107" s="126" t="s">
        <v>114</v>
      </c>
      <c r="R107" s="114" t="s">
        <v>114</v>
      </c>
      <c r="S107" s="114" t="s">
        <v>114</v>
      </c>
      <c r="T107" s="114" t="s">
        <v>114</v>
      </c>
      <c r="U107" s="114" t="s">
        <v>114</v>
      </c>
      <c r="V107" s="114" t="s">
        <v>114</v>
      </c>
    </row>
    <row r="108" spans="1:27" s="103" customFormat="1" ht="20.100000000000001" customHeight="1">
      <c r="A108" s="75">
        <v>3</v>
      </c>
      <c r="B108" s="91">
        <v>53</v>
      </c>
      <c r="C108" s="80" t="s">
        <v>208</v>
      </c>
      <c r="D108" s="66">
        <v>43615</v>
      </c>
      <c r="E108" s="161"/>
      <c r="F108" s="108" t="s">
        <v>102</v>
      </c>
      <c r="G108" s="88" t="s">
        <v>142</v>
      </c>
      <c r="H108" s="35">
        <v>0.13680555555555601</v>
      </c>
      <c r="I108" s="52">
        <v>0.57430555555555551</v>
      </c>
      <c r="J108" s="83"/>
      <c r="K108" s="178">
        <f>J108-H108</f>
        <v>-0.13680555555555601</v>
      </c>
      <c r="L108" s="179">
        <f>K108-$K$106</f>
        <v>-1.3888888888893558E-3</v>
      </c>
      <c r="M108" s="180">
        <f>$O$101*1000/(K108*24000)</f>
        <v>-3.045685279187807E-2</v>
      </c>
      <c r="N108" s="100" t="s">
        <v>74</v>
      </c>
      <c r="O108" s="81"/>
      <c r="P108" s="151"/>
      <c r="Q108" s="126"/>
      <c r="R108" s="114"/>
      <c r="S108" s="114"/>
      <c r="T108" s="114"/>
      <c r="U108" s="114"/>
      <c r="V108" s="114"/>
    </row>
    <row r="109" spans="1:27" s="158" customFormat="1" ht="20.100000000000001" customHeight="1">
      <c r="A109" s="75">
        <v>4</v>
      </c>
      <c r="B109" s="91">
        <v>54</v>
      </c>
      <c r="C109" s="111" t="s">
        <v>217</v>
      </c>
      <c r="D109" s="66">
        <v>43699</v>
      </c>
      <c r="E109" s="161"/>
      <c r="F109" s="104" t="s">
        <v>218</v>
      </c>
      <c r="G109" s="88" t="s">
        <v>213</v>
      </c>
      <c r="H109" s="35">
        <v>0.13750000000000001</v>
      </c>
      <c r="I109" s="52">
        <v>0.57499999999999996</v>
      </c>
      <c r="J109" s="83"/>
      <c r="K109" s="178">
        <f t="shared" ref="K109:K119" si="13">J109-H109</f>
        <v>-0.13750000000000001</v>
      </c>
      <c r="L109" s="179">
        <f t="shared" ref="L109:L119" si="14">K109-$K$106</f>
        <v>-2.0833333333333537E-3</v>
      </c>
      <c r="M109" s="180">
        <f t="shared" ref="M109:M119" si="15">$O$101*1000/(K109*24000)</f>
        <v>-3.03030303030303E-2</v>
      </c>
      <c r="N109" s="100" t="s">
        <v>74</v>
      </c>
      <c r="O109" s="81"/>
      <c r="P109" s="151"/>
      <c r="Q109" s="126"/>
      <c r="R109" s="114"/>
      <c r="S109" s="114"/>
      <c r="T109" s="114"/>
      <c r="U109" s="114"/>
      <c r="V109" s="114"/>
    </row>
    <row r="110" spans="1:27" s="158" customFormat="1" ht="20.100000000000001" customHeight="1">
      <c r="A110" s="75">
        <v>5</v>
      </c>
      <c r="B110" s="91">
        <v>55</v>
      </c>
      <c r="C110" s="80" t="s">
        <v>75</v>
      </c>
      <c r="D110" s="66">
        <v>41382</v>
      </c>
      <c r="E110" s="161"/>
      <c r="F110" s="108" t="s">
        <v>128</v>
      </c>
      <c r="G110" s="88" t="s">
        <v>142</v>
      </c>
      <c r="H110" s="35">
        <v>0.13819444444444401</v>
      </c>
      <c r="I110" s="52">
        <v>0.57569444444444495</v>
      </c>
      <c r="J110" s="83"/>
      <c r="K110" s="178">
        <f t="shared" si="13"/>
        <v>-0.13819444444444401</v>
      </c>
      <c r="L110" s="179">
        <f t="shared" si="14"/>
        <v>-2.7777777777773516E-3</v>
      </c>
      <c r="M110" s="180">
        <f t="shared" si="15"/>
        <v>-3.0150753768844317E-2</v>
      </c>
      <c r="N110" s="100" t="s">
        <v>74</v>
      </c>
      <c r="O110" s="81"/>
      <c r="P110" s="151"/>
      <c r="Q110" s="33"/>
      <c r="R110" s="32"/>
      <c r="S110" s="32"/>
      <c r="T110" s="114" t="s">
        <v>114</v>
      </c>
      <c r="U110" s="114" t="s">
        <v>114</v>
      </c>
      <c r="V110" s="32"/>
    </row>
    <row r="111" spans="1:27" s="22" customFormat="1" ht="20.100000000000001" customHeight="1">
      <c r="A111" s="75">
        <v>6</v>
      </c>
      <c r="B111" s="91">
        <v>56</v>
      </c>
      <c r="C111" s="80" t="s">
        <v>221</v>
      </c>
      <c r="D111" s="66">
        <v>41896</v>
      </c>
      <c r="E111" s="161"/>
      <c r="F111" s="108" t="s">
        <v>224</v>
      </c>
      <c r="G111" s="88" t="s">
        <v>210</v>
      </c>
      <c r="H111" s="35">
        <v>0.13888888888888901</v>
      </c>
      <c r="I111" s="52">
        <v>0.57638888888888895</v>
      </c>
      <c r="J111" s="83"/>
      <c r="K111" s="178">
        <f t="shared" si="13"/>
        <v>-0.13888888888888901</v>
      </c>
      <c r="L111" s="179">
        <f t="shared" si="14"/>
        <v>-3.4722222222223487E-3</v>
      </c>
      <c r="M111" s="180">
        <f t="shared" si="15"/>
        <v>-2.9999999999999975E-2</v>
      </c>
      <c r="N111" s="100" t="s">
        <v>74</v>
      </c>
      <c r="O111" s="81"/>
      <c r="P111" s="151"/>
      <c r="Q111" s="126"/>
      <c r="R111" s="114"/>
      <c r="S111" s="114"/>
      <c r="T111" s="114"/>
      <c r="U111" s="114"/>
      <c r="V111" s="114"/>
    </row>
    <row r="112" spans="1:27" s="22" customFormat="1" ht="20.100000000000001" customHeight="1">
      <c r="A112" s="75">
        <v>7</v>
      </c>
      <c r="B112" s="91">
        <v>57</v>
      </c>
      <c r="C112" s="80" t="s">
        <v>207</v>
      </c>
      <c r="D112" s="66">
        <v>41817</v>
      </c>
      <c r="E112" s="161"/>
      <c r="F112" s="108" t="s">
        <v>42</v>
      </c>
      <c r="G112" s="88" t="s">
        <v>213</v>
      </c>
      <c r="H112" s="35">
        <v>0.139583333333333</v>
      </c>
      <c r="I112" s="52">
        <v>0.57708333333333395</v>
      </c>
      <c r="J112" s="83"/>
      <c r="K112" s="178">
        <f t="shared" si="13"/>
        <v>-0.139583333333333</v>
      </c>
      <c r="L112" s="179">
        <f t="shared" si="14"/>
        <v>-4.1666666666663466E-3</v>
      </c>
      <c r="M112" s="180">
        <f t="shared" si="15"/>
        <v>-2.9850746268656785E-2</v>
      </c>
      <c r="N112" s="100" t="s">
        <v>74</v>
      </c>
      <c r="O112" s="81"/>
      <c r="P112" s="151"/>
      <c r="Q112" s="126"/>
      <c r="R112" s="114"/>
      <c r="S112" s="114"/>
      <c r="T112" s="114"/>
      <c r="U112" s="114"/>
      <c r="V112" s="114"/>
    </row>
    <row r="113" spans="1:25" s="123" customFormat="1" ht="20.100000000000001" customHeight="1">
      <c r="A113" s="75">
        <v>8</v>
      </c>
      <c r="B113" s="91">
        <v>58</v>
      </c>
      <c r="C113" s="80" t="s">
        <v>209</v>
      </c>
      <c r="D113" s="66">
        <v>43919</v>
      </c>
      <c r="E113" s="161"/>
      <c r="F113" s="108" t="s">
        <v>223</v>
      </c>
      <c r="G113" s="88" t="s">
        <v>83</v>
      </c>
      <c r="H113" s="35">
        <v>0.140277777777778</v>
      </c>
      <c r="I113" s="52">
        <v>0.57777777777777894</v>
      </c>
      <c r="J113" s="83"/>
      <c r="K113" s="178">
        <f t="shared" si="13"/>
        <v>-0.140277777777778</v>
      </c>
      <c r="L113" s="179">
        <f t="shared" si="14"/>
        <v>-4.8611111111113436E-3</v>
      </c>
      <c r="M113" s="180">
        <f t="shared" si="15"/>
        <v>-2.9702970297029656E-2</v>
      </c>
      <c r="N113" s="100" t="s">
        <v>74</v>
      </c>
      <c r="O113" s="81"/>
      <c r="P113" s="151" t="s">
        <v>121</v>
      </c>
      <c r="Q113" s="33"/>
      <c r="R113" s="32"/>
      <c r="S113" s="32"/>
      <c r="T113" s="114"/>
      <c r="U113" s="114"/>
      <c r="V113" s="32"/>
    </row>
    <row r="114" spans="1:25" s="103" customFormat="1" ht="20.100000000000001" customHeight="1">
      <c r="A114" s="75">
        <v>9</v>
      </c>
      <c r="B114" s="91">
        <v>59</v>
      </c>
      <c r="C114" s="80" t="s">
        <v>61</v>
      </c>
      <c r="D114" s="66">
        <v>41321</v>
      </c>
      <c r="E114" s="161"/>
      <c r="F114" s="108" t="s">
        <v>103</v>
      </c>
      <c r="G114" s="88" t="s">
        <v>213</v>
      </c>
      <c r="H114" s="35">
        <v>0.140972222222222</v>
      </c>
      <c r="I114" s="52">
        <v>0.57847222222222305</v>
      </c>
      <c r="J114" s="83"/>
      <c r="K114" s="178">
        <f t="shared" si="13"/>
        <v>-0.140972222222222</v>
      </c>
      <c r="L114" s="179">
        <f t="shared" si="14"/>
        <v>-5.5555555555553415E-3</v>
      </c>
      <c r="M114" s="180">
        <f t="shared" si="15"/>
        <v>-2.9556650246305466E-2</v>
      </c>
      <c r="N114" s="100" t="s">
        <v>74</v>
      </c>
      <c r="O114" s="81"/>
      <c r="P114" s="151"/>
      <c r="Q114" s="126" t="s">
        <v>114</v>
      </c>
      <c r="R114" s="114" t="s">
        <v>114</v>
      </c>
      <c r="S114" s="114" t="s">
        <v>114</v>
      </c>
      <c r="T114" s="114" t="s">
        <v>114</v>
      </c>
      <c r="U114" s="114" t="s">
        <v>114</v>
      </c>
      <c r="V114" s="114" t="s">
        <v>114</v>
      </c>
    </row>
    <row r="115" spans="1:25" s="158" customFormat="1" ht="20.100000000000001" customHeight="1">
      <c r="A115" s="75">
        <v>10</v>
      </c>
      <c r="B115" s="91">
        <v>60</v>
      </c>
      <c r="C115" s="80" t="s">
        <v>60</v>
      </c>
      <c r="D115" s="66">
        <v>42415</v>
      </c>
      <c r="E115" s="161"/>
      <c r="F115" s="108" t="s">
        <v>220</v>
      </c>
      <c r="G115" s="88" t="s">
        <v>54</v>
      </c>
      <c r="H115" s="35">
        <v>0.141666666666667</v>
      </c>
      <c r="I115" s="52">
        <v>0.57916666666666805</v>
      </c>
      <c r="J115" s="83"/>
      <c r="K115" s="178">
        <f t="shared" si="13"/>
        <v>-0.141666666666667</v>
      </c>
      <c r="L115" s="179">
        <f t="shared" si="14"/>
        <v>-6.2500000000003386E-3</v>
      </c>
      <c r="M115" s="180">
        <f t="shared" si="15"/>
        <v>-2.9411764705882287E-2</v>
      </c>
      <c r="N115" s="100" t="s">
        <v>74</v>
      </c>
      <c r="O115" s="81"/>
      <c r="P115" s="151"/>
      <c r="Q115" s="33"/>
      <c r="R115" s="32"/>
      <c r="S115" s="32"/>
      <c r="T115" s="32"/>
      <c r="U115" s="32"/>
      <c r="V115" s="32"/>
    </row>
    <row r="116" spans="1:25" s="22" customFormat="1" ht="20.100000000000001" customHeight="1">
      <c r="A116" s="75">
        <v>11</v>
      </c>
      <c r="B116" s="91">
        <v>61</v>
      </c>
      <c r="C116" s="111" t="s">
        <v>107</v>
      </c>
      <c r="D116" s="66">
        <v>43766</v>
      </c>
      <c r="E116" s="161"/>
      <c r="F116" s="108" t="s">
        <v>173</v>
      </c>
      <c r="G116" s="88" t="s">
        <v>213</v>
      </c>
      <c r="H116" s="35">
        <v>0.14236111111111099</v>
      </c>
      <c r="I116" s="52">
        <v>0.57986111111111205</v>
      </c>
      <c r="J116" s="83"/>
      <c r="K116" s="178">
        <f t="shared" si="13"/>
        <v>-0.14236111111111099</v>
      </c>
      <c r="L116" s="179">
        <f t="shared" si="14"/>
        <v>-6.9444444444443365E-3</v>
      </c>
      <c r="M116" s="180">
        <f t="shared" si="15"/>
        <v>-2.9268292682926855E-2</v>
      </c>
      <c r="N116" s="100" t="s">
        <v>74</v>
      </c>
      <c r="O116" s="81"/>
      <c r="P116" s="151"/>
      <c r="Q116" s="126" t="s">
        <v>114</v>
      </c>
      <c r="R116" s="114" t="s">
        <v>114</v>
      </c>
      <c r="S116" s="114" t="s">
        <v>114</v>
      </c>
      <c r="T116" s="114" t="s">
        <v>114</v>
      </c>
      <c r="U116" s="114" t="s">
        <v>114</v>
      </c>
      <c r="V116" s="114" t="s">
        <v>114</v>
      </c>
    </row>
    <row r="117" spans="1:25" s="22" customFormat="1" ht="20.100000000000001" customHeight="1">
      <c r="A117" s="75">
        <v>12</v>
      </c>
      <c r="B117" s="91">
        <v>62</v>
      </c>
      <c r="C117" s="80" t="s">
        <v>120</v>
      </c>
      <c r="D117" s="66">
        <v>41726</v>
      </c>
      <c r="E117" s="161"/>
      <c r="F117" s="108" t="s">
        <v>88</v>
      </c>
      <c r="G117" s="88" t="s">
        <v>54</v>
      </c>
      <c r="H117" s="35">
        <v>0.14305555555555599</v>
      </c>
      <c r="I117" s="52">
        <v>0.58055555555555705</v>
      </c>
      <c r="J117" s="83"/>
      <c r="K117" s="178">
        <f t="shared" si="13"/>
        <v>-0.14305555555555599</v>
      </c>
      <c r="L117" s="179">
        <f t="shared" si="14"/>
        <v>-7.6388888888893336E-3</v>
      </c>
      <c r="M117" s="180">
        <f t="shared" si="15"/>
        <v>-2.912621359223292E-2</v>
      </c>
      <c r="N117" s="100" t="s">
        <v>74</v>
      </c>
      <c r="O117" s="81"/>
      <c r="P117" s="151"/>
      <c r="Q117" s="33"/>
      <c r="R117" s="32"/>
      <c r="S117" s="32"/>
      <c r="T117" s="32"/>
      <c r="U117" s="32"/>
      <c r="V117" s="32"/>
    </row>
    <row r="118" spans="1:25" s="22" customFormat="1" ht="20.100000000000001" customHeight="1">
      <c r="A118" s="75">
        <v>13</v>
      </c>
      <c r="B118" s="91">
        <v>63</v>
      </c>
      <c r="C118" s="80" t="s">
        <v>214</v>
      </c>
      <c r="D118" s="66">
        <v>41311</v>
      </c>
      <c r="E118" s="161"/>
      <c r="F118" s="104" t="s">
        <v>215</v>
      </c>
      <c r="G118" s="88" t="s">
        <v>54</v>
      </c>
      <c r="H118" s="35">
        <v>0.14374999999999999</v>
      </c>
      <c r="I118" s="52">
        <v>0.58125000000000104</v>
      </c>
      <c r="J118" s="83"/>
      <c r="K118" s="178">
        <f t="shared" si="13"/>
        <v>-0.14374999999999999</v>
      </c>
      <c r="L118" s="179">
        <f t="shared" si="14"/>
        <v>-8.3333333333333315E-3</v>
      </c>
      <c r="M118" s="180">
        <f t="shared" si="15"/>
        <v>-2.8985507246376815E-2</v>
      </c>
      <c r="N118" s="100" t="s">
        <v>74</v>
      </c>
      <c r="O118" s="81"/>
      <c r="P118" s="151"/>
      <c r="Q118" s="33"/>
      <c r="R118" s="32"/>
      <c r="S118" s="32"/>
      <c r="T118" s="32"/>
      <c r="U118" s="32"/>
      <c r="V118" s="114"/>
    </row>
    <row r="119" spans="1:25" s="158" customFormat="1" ht="20.100000000000001" customHeight="1">
      <c r="A119" s="78">
        <v>14</v>
      </c>
      <c r="B119" s="91">
        <v>64</v>
      </c>
      <c r="C119" s="199" t="s">
        <v>216</v>
      </c>
      <c r="D119" s="188">
        <v>41449</v>
      </c>
      <c r="E119" s="189"/>
      <c r="F119" s="190" t="s">
        <v>222</v>
      </c>
      <c r="G119" s="88" t="s">
        <v>106</v>
      </c>
      <c r="H119" s="35">
        <v>0.14444444444444399</v>
      </c>
      <c r="I119" s="52">
        <v>0.58194444444444604</v>
      </c>
      <c r="J119" s="203"/>
      <c r="K119" s="178">
        <f t="shared" si="13"/>
        <v>-0.14444444444444399</v>
      </c>
      <c r="L119" s="179">
        <f t="shared" si="14"/>
        <v>-9.0277777777773294E-3</v>
      </c>
      <c r="M119" s="180">
        <f t="shared" si="15"/>
        <v>-2.8846153846153938E-2</v>
      </c>
      <c r="N119" s="100" t="s">
        <v>74</v>
      </c>
      <c r="O119" s="200"/>
      <c r="P119" s="201"/>
      <c r="Q119" s="33"/>
      <c r="R119" s="32"/>
      <c r="S119" s="32"/>
      <c r="T119" s="32"/>
      <c r="U119" s="32"/>
      <c r="V119" s="32"/>
    </row>
    <row r="120" spans="1:25" s="22" customFormat="1" ht="20.100000000000001" customHeight="1" thickBot="1">
      <c r="A120" s="77">
        <v>15</v>
      </c>
      <c r="B120" s="92">
        <v>65</v>
      </c>
      <c r="C120" s="204" t="s">
        <v>104</v>
      </c>
      <c r="D120" s="67">
        <v>43228</v>
      </c>
      <c r="E120" s="68"/>
      <c r="F120" s="110" t="s">
        <v>219</v>
      </c>
      <c r="G120" s="89" t="s">
        <v>213</v>
      </c>
      <c r="H120" s="36">
        <v>0.14513888888888901</v>
      </c>
      <c r="I120" s="62">
        <v>0.58263888888889004</v>
      </c>
      <c r="J120" s="202"/>
      <c r="K120" s="181">
        <f>J120-H120</f>
        <v>-0.14513888888888901</v>
      </c>
      <c r="L120" s="182">
        <f>K120-$K$106</f>
        <v>-9.7222222222223542E-3</v>
      </c>
      <c r="M120" s="183">
        <f>$O$101*1000/(K120*24000)</f>
        <v>-2.8708133971291842E-2</v>
      </c>
      <c r="N120" s="101" t="s">
        <v>74</v>
      </c>
      <c r="O120" s="82"/>
      <c r="P120" s="152"/>
      <c r="Q120" s="126" t="s">
        <v>114</v>
      </c>
      <c r="R120" s="114" t="s">
        <v>114</v>
      </c>
      <c r="S120" s="114" t="s">
        <v>114</v>
      </c>
      <c r="T120" s="114" t="s">
        <v>114</v>
      </c>
      <c r="U120" s="114" t="s">
        <v>114</v>
      </c>
      <c r="V120" s="114" t="s">
        <v>114</v>
      </c>
    </row>
    <row r="122" spans="1:25" ht="18.75" customHeight="1">
      <c r="A122" t="s">
        <v>235</v>
      </c>
      <c r="N122"/>
      <c r="Y122"/>
    </row>
    <row r="123" spans="1:25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N123"/>
      <c r="Y123"/>
    </row>
    <row r="124" spans="1:25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N124"/>
      <c r="Y124"/>
    </row>
    <row r="125" spans="1:25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N125"/>
      <c r="Y125"/>
    </row>
    <row r="126" spans="1:25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N126"/>
      <c r="Y126"/>
    </row>
    <row r="127" spans="1:25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N127"/>
      <c r="Y127"/>
    </row>
    <row r="129" spans="1:25" s="21" customFormat="1" ht="18" customHeight="1">
      <c r="A129" s="301" t="s">
        <v>62</v>
      </c>
      <c r="B129" s="301"/>
      <c r="C129" s="302"/>
      <c r="D129" s="302"/>
      <c r="E129" s="302"/>
      <c r="F129" s="302"/>
      <c r="G129" s="302"/>
      <c r="H129" s="302"/>
      <c r="I129" s="302"/>
      <c r="J129" s="302"/>
      <c r="K129" s="302"/>
      <c r="L129" s="302"/>
      <c r="M129" s="302"/>
      <c r="N129" s="302"/>
      <c r="O129" s="302"/>
      <c r="P129" s="302"/>
      <c r="Q129" s="302"/>
      <c r="R129" s="302"/>
    </row>
    <row r="130" spans="1:25" s="21" customFormat="1" ht="15" customHeight="1">
      <c r="A130" s="303" t="s">
        <v>123</v>
      </c>
      <c r="B130" s="303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</row>
    <row r="131" spans="1:25" s="22" customFormat="1" ht="15" customHeight="1">
      <c r="A131" s="301" t="s">
        <v>124</v>
      </c>
      <c r="B131" s="301"/>
      <c r="C131" s="302"/>
      <c r="D131" s="302"/>
      <c r="E131" s="302"/>
      <c r="F131" s="302"/>
      <c r="G131" s="302"/>
      <c r="H131" s="302"/>
      <c r="I131" s="302"/>
      <c r="J131" s="302"/>
      <c r="K131" s="302"/>
      <c r="L131" s="302"/>
      <c r="M131" s="302"/>
      <c r="N131" s="305"/>
      <c r="O131" s="305"/>
      <c r="P131" s="305"/>
      <c r="Q131" s="305"/>
    </row>
    <row r="132" spans="1:25" s="22" customFormat="1" ht="15" customHeight="1">
      <c r="A132" s="301"/>
      <c r="B132" s="301"/>
      <c r="C132" s="302"/>
      <c r="D132" s="302"/>
      <c r="E132" s="302"/>
      <c r="F132" s="302"/>
      <c r="G132" s="302"/>
      <c r="H132" s="302"/>
      <c r="I132" s="302"/>
      <c r="J132" s="302"/>
      <c r="K132" s="302"/>
      <c r="L132" s="302"/>
      <c r="M132" s="302"/>
      <c r="N132" s="305"/>
      <c r="O132" s="305"/>
      <c r="P132" s="305"/>
      <c r="Q132" s="305"/>
    </row>
    <row r="133" spans="1:25" ht="18">
      <c r="F133" s="28"/>
      <c r="H133" s="28"/>
      <c r="I133" s="28"/>
      <c r="J133" s="28"/>
    </row>
    <row r="134" spans="1:25" ht="15.6">
      <c r="A134" s="94" t="s">
        <v>63</v>
      </c>
      <c r="B134" s="94"/>
      <c r="N134"/>
      <c r="P134" s="14"/>
      <c r="Y134"/>
    </row>
    <row r="135" spans="1:25" ht="27" customHeight="1">
      <c r="A135" s="309" t="s">
        <v>64</v>
      </c>
      <c r="B135" s="310"/>
      <c r="C135" s="95" t="s">
        <v>65</v>
      </c>
      <c r="D135" s="309" t="s">
        <v>66</v>
      </c>
      <c r="E135" s="311"/>
      <c r="F135" s="95" t="s">
        <v>67</v>
      </c>
      <c r="G135" s="96" t="s">
        <v>68</v>
      </c>
      <c r="H135" s="309" t="s">
        <v>69</v>
      </c>
      <c r="I135" s="312"/>
      <c r="J135" s="313" t="s">
        <v>70</v>
      </c>
      <c r="K135" s="314"/>
      <c r="L135" s="314"/>
      <c r="M135" s="314"/>
      <c r="N135" s="314"/>
      <c r="O135" s="314"/>
      <c r="P135" s="315"/>
      <c r="Y135"/>
    </row>
    <row r="136" spans="1:25" ht="24.75" customHeight="1">
      <c r="A136" s="316">
        <v>43905</v>
      </c>
      <c r="B136" s="310"/>
      <c r="C136" s="97" t="s">
        <v>134</v>
      </c>
      <c r="D136" s="306" t="s">
        <v>133</v>
      </c>
      <c r="E136" s="307"/>
      <c r="F136" s="98">
        <v>49</v>
      </c>
      <c r="G136" s="99" t="s">
        <v>72</v>
      </c>
      <c r="H136" s="308">
        <v>763</v>
      </c>
      <c r="I136" s="308"/>
      <c r="J136" s="317" t="s">
        <v>130</v>
      </c>
      <c r="K136" s="318"/>
      <c r="L136" s="318"/>
      <c r="M136" s="318"/>
      <c r="N136" s="318"/>
      <c r="O136" s="318"/>
      <c r="P136" s="319"/>
      <c r="Y136"/>
    </row>
    <row r="137" spans="1:25" ht="24" customHeight="1">
      <c r="A137" s="316"/>
      <c r="B137" s="310"/>
      <c r="C137" s="97" t="s">
        <v>131</v>
      </c>
      <c r="D137" s="306" t="s">
        <v>129</v>
      </c>
      <c r="E137" s="307"/>
      <c r="F137" s="98">
        <v>46</v>
      </c>
      <c r="G137" s="99" t="s">
        <v>72</v>
      </c>
      <c r="H137" s="308">
        <v>761</v>
      </c>
      <c r="I137" s="308"/>
      <c r="J137" s="320"/>
      <c r="K137" s="318"/>
      <c r="L137" s="318"/>
      <c r="M137" s="318"/>
      <c r="N137" s="318"/>
      <c r="O137" s="318"/>
      <c r="P137" s="319"/>
      <c r="Y137"/>
    </row>
    <row r="138" spans="1:25" ht="22.5" customHeight="1">
      <c r="A138" s="316"/>
      <c r="B138" s="310"/>
      <c r="C138" s="97" t="s">
        <v>132</v>
      </c>
      <c r="D138" s="306" t="s">
        <v>129</v>
      </c>
      <c r="E138" s="307"/>
      <c r="F138" s="98">
        <v>40</v>
      </c>
      <c r="G138" s="99" t="s">
        <v>72</v>
      </c>
      <c r="H138" s="308">
        <v>761</v>
      </c>
      <c r="I138" s="308"/>
      <c r="J138" s="321"/>
      <c r="K138" s="322"/>
      <c r="L138" s="322"/>
      <c r="M138" s="322"/>
      <c r="N138" s="322"/>
      <c r="O138" s="322"/>
      <c r="P138" s="323"/>
      <c r="Y138"/>
    </row>
    <row r="139" spans="1:25">
      <c r="A139" t="s">
        <v>73</v>
      </c>
    </row>
  </sheetData>
  <autoFilter ref="A76:AA76">
    <sortState ref="A79:AA81">
      <sortCondition ref="A76"/>
    </sortState>
  </autoFilter>
  <mergeCells count="134">
    <mergeCell ref="H11:H13"/>
    <mergeCell ref="I11:I13"/>
    <mergeCell ref="J11:J13"/>
    <mergeCell ref="N11:N13"/>
    <mergeCell ref="O11:O13"/>
    <mergeCell ref="P11:P13"/>
    <mergeCell ref="C24:C26"/>
    <mergeCell ref="D24:D26"/>
    <mergeCell ref="E24:E26"/>
    <mergeCell ref="F24:F26"/>
    <mergeCell ref="G24:G26"/>
    <mergeCell ref="H24:H26"/>
    <mergeCell ref="I24:I26"/>
    <mergeCell ref="J24:J26"/>
    <mergeCell ref="K11:M12"/>
    <mergeCell ref="K24:M25"/>
    <mergeCell ref="E50:E52"/>
    <mergeCell ref="F50:F52"/>
    <mergeCell ref="G50:G52"/>
    <mergeCell ref="H50:H52"/>
    <mergeCell ref="I50:I52"/>
    <mergeCell ref="P50:P52"/>
    <mergeCell ref="P39:P41"/>
    <mergeCell ref="N50:N52"/>
    <mergeCell ref="A2:P2"/>
    <mergeCell ref="A4:P4"/>
    <mergeCell ref="A3:P3"/>
    <mergeCell ref="A5:P5"/>
    <mergeCell ref="A6:P6"/>
    <mergeCell ref="A7:P7"/>
    <mergeCell ref="N24:N26"/>
    <mergeCell ref="O24:O26"/>
    <mergeCell ref="P24:P26"/>
    <mergeCell ref="A11:A13"/>
    <mergeCell ref="B11:B13"/>
    <mergeCell ref="C11:C13"/>
    <mergeCell ref="D11:D13"/>
    <mergeCell ref="E11:E13"/>
    <mergeCell ref="F11:F13"/>
    <mergeCell ref="G11:G13"/>
    <mergeCell ref="A24:A26"/>
    <mergeCell ref="B24:B26"/>
    <mergeCell ref="N62:N64"/>
    <mergeCell ref="A62:A64"/>
    <mergeCell ref="B62:B64"/>
    <mergeCell ref="C62:C64"/>
    <mergeCell ref="E74:E76"/>
    <mergeCell ref="O50:O52"/>
    <mergeCell ref="A39:A4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N39:N41"/>
    <mergeCell ref="O39:O41"/>
    <mergeCell ref="J50:J52"/>
    <mergeCell ref="D62:D64"/>
    <mergeCell ref="E62:E64"/>
    <mergeCell ref="F62:F64"/>
    <mergeCell ref="A50:A52"/>
    <mergeCell ref="B50:B52"/>
    <mergeCell ref="C50:C52"/>
    <mergeCell ref="D50:D52"/>
    <mergeCell ref="N103:N105"/>
    <mergeCell ref="O103:O105"/>
    <mergeCell ref="P103:P105"/>
    <mergeCell ref="N74:N76"/>
    <mergeCell ref="O74:O76"/>
    <mergeCell ref="P74:P76"/>
    <mergeCell ref="A103:A105"/>
    <mergeCell ref="B103:B105"/>
    <mergeCell ref="C103:C105"/>
    <mergeCell ref="D103:D105"/>
    <mergeCell ref="E103:E105"/>
    <mergeCell ref="F103:F105"/>
    <mergeCell ref="G103:G105"/>
    <mergeCell ref="F74:F76"/>
    <mergeCell ref="G74:G76"/>
    <mergeCell ref="H74:H76"/>
    <mergeCell ref="I74:I76"/>
    <mergeCell ref="J74:J76"/>
    <mergeCell ref="G62:G64"/>
    <mergeCell ref="H62:H64"/>
    <mergeCell ref="G85:G87"/>
    <mergeCell ref="B85:B87"/>
    <mergeCell ref="D85:D87"/>
    <mergeCell ref="E85:E87"/>
    <mergeCell ref="F85:F87"/>
    <mergeCell ref="O62:O64"/>
    <mergeCell ref="P62:P64"/>
    <mergeCell ref="H103:H105"/>
    <mergeCell ref="I103:I105"/>
    <mergeCell ref="J103:J105"/>
    <mergeCell ref="I62:I64"/>
    <mergeCell ref="J62:J64"/>
    <mergeCell ref="O85:O87"/>
    <mergeCell ref="P85:P87"/>
    <mergeCell ref="J85:J87"/>
    <mergeCell ref="I85:I87"/>
    <mergeCell ref="H85:H87"/>
    <mergeCell ref="N85:N87"/>
    <mergeCell ref="K62:M63"/>
    <mergeCell ref="K74:M75"/>
    <mergeCell ref="K85:M86"/>
    <mergeCell ref="K103:M104"/>
    <mergeCell ref="K39:M40"/>
    <mergeCell ref="K50:M51"/>
    <mergeCell ref="A136:B138"/>
    <mergeCell ref="D136:E136"/>
    <mergeCell ref="H136:I136"/>
    <mergeCell ref="D137:E137"/>
    <mergeCell ref="H137:I137"/>
    <mergeCell ref="D138:E138"/>
    <mergeCell ref="H138:I138"/>
    <mergeCell ref="A131:Q131"/>
    <mergeCell ref="A132:Q132"/>
    <mergeCell ref="J136:P138"/>
    <mergeCell ref="J135:P135"/>
    <mergeCell ref="A74:A76"/>
    <mergeCell ref="B74:B76"/>
    <mergeCell ref="C74:C76"/>
    <mergeCell ref="D74:D76"/>
    <mergeCell ref="A129:R129"/>
    <mergeCell ref="A130:R130"/>
    <mergeCell ref="A135:B135"/>
    <mergeCell ref="D135:E135"/>
    <mergeCell ref="H135:I135"/>
    <mergeCell ref="A85:A87"/>
    <mergeCell ref="C85:C87"/>
  </mergeCells>
  <pageMargins left="0.39370078740157483" right="0.39370078740157483" top="0.19685039370078741" bottom="0.78740157480314965" header="0" footer="0"/>
  <pageSetup paperSize="9" scale="48" fitToHeight="7" orientation="landscape" horizontalDpi="180" verticalDpi="180" r:id="rId1"/>
  <headerFooter>
    <oddFooter>&amp;LСудья по проверке снаяряжения         _______________
Судья по проверке снаяряжения           _______________&amp;Cсудья __категории по ездовому спорту
судья __ категории по ездовому спорту</oddFooter>
  </headerFooter>
  <rowBreaks count="2" manualBreakCount="2">
    <brk id="47" max="15" man="1"/>
    <brk id="82" max="15" man="1"/>
  </rowBreak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СП-2021</vt:lpstr>
      <vt:lpstr>Защита животных</vt:lpstr>
      <vt:lpstr>Снаряжение</vt:lpstr>
      <vt:lpstr>'Защита животных'!Заголовки_для_печати</vt:lpstr>
      <vt:lpstr>Снаряжение!Заголовки_для_печати</vt:lpstr>
      <vt:lpstr>'СП-2021'!Заголовки_для_печати</vt:lpstr>
      <vt:lpstr>'Защита животных'!Область_печати</vt:lpstr>
      <vt:lpstr>Снаряжение!Область_печати</vt:lpstr>
      <vt:lpstr>'СП-2021'!Область_печати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2021-03-10T00:21:25Z</dcterms:modified>
</cp:coreProperties>
</file>