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емпионат края" sheetId="1" r:id="rId1"/>
  </sheets>
  <definedNames>
    <definedName name="_xlnm._FilterDatabase" localSheetId="0" hidden="1">'Чемпионат края'!$A$98:$U$98</definedName>
    <definedName name="_xlnm.Print_Titles" localSheetId="0">'Чемпионат края'!$1:$5</definedName>
    <definedName name="_xlnm.Print_Area" localSheetId="0">'Чемпионат края'!$A$1:$R$159</definedName>
  </definedNames>
  <calcPr calcId="124519"/>
</workbook>
</file>

<file path=xl/calcChain.xml><?xml version="1.0" encoding="utf-8"?>
<calcChain xmlns="http://schemas.openxmlformats.org/spreadsheetml/2006/main">
  <c r="J144" i="1"/>
  <c r="J140"/>
  <c r="J136"/>
  <c r="J132"/>
  <c r="J128"/>
  <c r="J124"/>
  <c r="J125" s="1"/>
  <c r="J126" s="1"/>
  <c r="J127" s="1"/>
  <c r="J129" s="1"/>
  <c r="J130" s="1"/>
  <c r="J131" s="1"/>
  <c r="J133" s="1"/>
  <c r="J134" s="1"/>
  <c r="J135" s="1"/>
  <c r="J137" s="1"/>
  <c r="J138" s="1"/>
  <c r="J139" s="1"/>
  <c r="J141" s="1"/>
  <c r="J142" s="1"/>
  <c r="J143" s="1"/>
  <c r="J145" s="1"/>
  <c r="J146" s="1"/>
  <c r="J147" s="1"/>
  <c r="J120"/>
  <c r="J121" s="1"/>
  <c r="J122" s="1"/>
  <c r="J123" s="1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21"/>
  <c r="I122"/>
  <c r="I123"/>
  <c r="I120"/>
  <c r="J99"/>
  <c r="I99"/>
  <c r="I100"/>
  <c r="I101"/>
  <c r="I102"/>
  <c r="I103"/>
  <c r="I104"/>
  <c r="I105"/>
  <c r="I106"/>
  <c r="L100"/>
  <c r="L101"/>
  <c r="L102"/>
  <c r="L103"/>
  <c r="L104"/>
  <c r="L105"/>
  <c r="L109"/>
  <c r="L99"/>
  <c r="M82"/>
  <c r="M83"/>
  <c r="M84"/>
  <c r="M85"/>
  <c r="M86"/>
  <c r="M87"/>
  <c r="M88"/>
  <c r="M89"/>
  <c r="M90"/>
  <c r="M91"/>
  <c r="L82"/>
  <c r="L83"/>
  <c r="L84"/>
  <c r="L85"/>
  <c r="L86"/>
  <c r="L87"/>
  <c r="L88"/>
  <c r="L89"/>
  <c r="L90"/>
  <c r="L91"/>
  <c r="I89"/>
  <c r="J89"/>
  <c r="I90"/>
  <c r="J90"/>
  <c r="L81"/>
  <c r="N84"/>
  <c r="O84" s="1"/>
  <c r="N85"/>
  <c r="O85" s="1"/>
  <c r="N86"/>
  <c r="O86" s="1"/>
  <c r="N87"/>
  <c r="O87" s="1"/>
  <c r="N90"/>
  <c r="O90" s="1"/>
  <c r="N88"/>
  <c r="O88" s="1"/>
  <c r="N89"/>
  <c r="O89" s="1"/>
  <c r="N73"/>
  <c r="O73" s="1"/>
  <c r="N74"/>
  <c r="O74" s="1"/>
  <c r="L73"/>
  <c r="M73"/>
  <c r="L74"/>
  <c r="M74"/>
  <c r="N53"/>
  <c r="O53" s="1"/>
  <c r="N54"/>
  <c r="O54" s="1"/>
  <c r="L53"/>
  <c r="M53"/>
  <c r="L54"/>
  <c r="M54"/>
  <c r="N45"/>
  <c r="O45" s="1"/>
  <c r="L45"/>
  <c r="M45"/>
  <c r="L44"/>
  <c r="L43"/>
  <c r="L35"/>
  <c r="L34"/>
  <c r="I34"/>
  <c r="N27"/>
  <c r="O27" s="1"/>
  <c r="L27"/>
  <c r="M27"/>
  <c r="M12"/>
  <c r="M13"/>
  <c r="M15"/>
  <c r="M11"/>
  <c r="J11"/>
  <c r="L12"/>
  <c r="L13"/>
  <c r="L15"/>
  <c r="L11"/>
  <c r="I35"/>
  <c r="J45"/>
  <c r="J44"/>
  <c r="J43"/>
  <c r="I44"/>
  <c r="I45"/>
  <c r="I43"/>
  <c r="I54"/>
  <c r="J54"/>
  <c r="I74"/>
  <c r="J74"/>
  <c r="J83"/>
  <c r="J82"/>
  <c r="J84"/>
  <c r="J85"/>
  <c r="J86"/>
  <c r="J87"/>
  <c r="J88"/>
  <c r="I83"/>
  <c r="I82"/>
  <c r="I84"/>
  <c r="I85"/>
  <c r="I86"/>
  <c r="I87"/>
  <c r="I88"/>
  <c r="I81"/>
  <c r="N82"/>
  <c r="O82" s="1"/>
  <c r="N83"/>
  <c r="O83" s="1"/>
  <c r="N81"/>
  <c r="O81" s="1"/>
  <c r="M81"/>
  <c r="J81"/>
  <c r="N35"/>
  <c r="O35" s="1"/>
  <c r="M35"/>
  <c r="J35"/>
  <c r="N43"/>
  <c r="O43" s="1"/>
  <c r="M43"/>
  <c r="J27"/>
  <c r="I27"/>
  <c r="I53"/>
  <c r="J53"/>
  <c r="M99"/>
  <c r="M103"/>
  <c r="M102"/>
  <c r="M101"/>
  <c r="M104"/>
  <c r="M105"/>
  <c r="M109"/>
  <c r="M100"/>
  <c r="J100"/>
  <c r="M72"/>
  <c r="J72"/>
  <c r="M62"/>
  <c r="M63"/>
  <c r="M64"/>
  <c r="M65"/>
  <c r="M61"/>
  <c r="J61"/>
  <c r="M52"/>
  <c r="J52"/>
  <c r="M34"/>
  <c r="M44"/>
  <c r="L72"/>
  <c r="L62"/>
  <c r="L63"/>
  <c r="L64"/>
  <c r="L65"/>
  <c r="L61"/>
  <c r="L52"/>
  <c r="N62"/>
  <c r="O62" s="1"/>
  <c r="N63"/>
  <c r="O63" s="1"/>
  <c r="N64"/>
  <c r="O64" s="1"/>
  <c r="N65"/>
  <c r="O65" s="1"/>
  <c r="N100"/>
  <c r="O100" s="1"/>
  <c r="N103"/>
  <c r="O103" s="1"/>
  <c r="N102"/>
  <c r="O102" s="1"/>
  <c r="N104"/>
  <c r="O104" s="1"/>
  <c r="N101"/>
  <c r="O101" s="1"/>
  <c r="N105"/>
  <c r="O105" s="1"/>
  <c r="N99"/>
  <c r="O99" s="1"/>
  <c r="N44"/>
  <c r="O44" s="1"/>
  <c r="N34"/>
  <c r="O34" s="1"/>
  <c r="M22"/>
  <c r="N23"/>
  <c r="O23" s="1"/>
  <c r="N25"/>
  <c r="O25" s="1"/>
  <c r="N24"/>
  <c r="O24" s="1"/>
  <c r="N26"/>
  <c r="O26" s="1"/>
  <c r="N22"/>
  <c r="O22" s="1"/>
  <c r="M23"/>
  <c r="M25"/>
  <c r="M24"/>
  <c r="M26"/>
  <c r="J22"/>
  <c r="L23"/>
  <c r="L25"/>
  <c r="L24"/>
  <c r="L26"/>
  <c r="L22"/>
  <c r="I11"/>
  <c r="N12"/>
  <c r="O12" s="1"/>
  <c r="N13"/>
  <c r="O13" s="1"/>
  <c r="N11"/>
  <c r="O11" s="1"/>
  <c r="J103"/>
  <c r="J106"/>
  <c r="J102"/>
  <c r="J104"/>
  <c r="J101"/>
  <c r="J105"/>
  <c r="J73"/>
  <c r="I73"/>
  <c r="I72"/>
  <c r="J62"/>
  <c r="J63"/>
  <c r="J64"/>
  <c r="J65"/>
  <c r="I62"/>
  <c r="I63"/>
  <c r="I64"/>
  <c r="I65"/>
  <c r="I61"/>
  <c r="J34"/>
  <c r="I52"/>
  <c r="N72"/>
  <c r="O72" s="1"/>
  <c r="N61"/>
  <c r="O61" s="1"/>
  <c r="N52"/>
  <c r="O52" s="1"/>
  <c r="J23"/>
  <c r="J25"/>
  <c r="J24"/>
  <c r="J26"/>
  <c r="I23"/>
  <c r="I25"/>
  <c r="I24"/>
  <c r="I26"/>
  <c r="I22"/>
  <c r="J12"/>
  <c r="J13"/>
  <c r="J14"/>
  <c r="I12"/>
  <c r="I13"/>
  <c r="I14"/>
  <c r="K127" l="1"/>
  <c r="K131"/>
  <c r="K139"/>
  <c r="K147"/>
  <c r="K123"/>
  <c r="K135"/>
  <c r="K143"/>
</calcChain>
</file>

<file path=xl/sharedStrings.xml><?xml version="1.0" encoding="utf-8"?>
<sst xmlns="http://schemas.openxmlformats.org/spreadsheetml/2006/main" count="681" uniqueCount="213">
  <si>
    <t>Место</t>
  </si>
  <si>
    <t>1 этап</t>
  </si>
  <si>
    <t>2 этап</t>
  </si>
  <si>
    <t>Примечания</t>
  </si>
  <si>
    <t>№ п/п</t>
  </si>
  <si>
    <t>Общий результат</t>
  </si>
  <si>
    <t>Средняя скорость</t>
  </si>
  <si>
    <t>Дистанция:</t>
  </si>
  <si>
    <t>метров</t>
  </si>
  <si>
    <t>Тузов Александр О</t>
  </si>
  <si>
    <t>КЦЕС, Елизово</t>
  </si>
  <si>
    <t>II</t>
  </si>
  <si>
    <t>МС</t>
  </si>
  <si>
    <t>Номер</t>
  </si>
  <si>
    <t>УЧАСТНИК, Фамилия Имя</t>
  </si>
  <si>
    <t>Квал</t>
  </si>
  <si>
    <t>Выполнение</t>
  </si>
  <si>
    <t>III</t>
  </si>
  <si>
    <t>КЦЕС, П-Камчатский</t>
  </si>
  <si>
    <t>Организация ЕС (Регион/город)</t>
  </si>
  <si>
    <t>Дата</t>
  </si>
  <si>
    <t>Температура воздуха</t>
  </si>
  <si>
    <t>Сила ветра</t>
  </si>
  <si>
    <t>Ясность, осадки</t>
  </si>
  <si>
    <t>Состояние дистанции</t>
  </si>
  <si>
    <t>МЕТЕОРОЛОГИЧЕСКИЕ УСЛОВИЯ</t>
  </si>
  <si>
    <t>Андреева Ирина</t>
  </si>
  <si>
    <t>Орехова Наталья</t>
  </si>
  <si>
    <t>Саратцева Светлана</t>
  </si>
  <si>
    <t>Порода собаки</t>
  </si>
  <si>
    <t>Год рожд</t>
  </si>
  <si>
    <t>Башкиров Владимир</t>
  </si>
  <si>
    <t>г.П.-Камчатский</t>
  </si>
  <si>
    <t>КЦЕС, Пионерский</t>
  </si>
  <si>
    <t>г. Елизово</t>
  </si>
  <si>
    <t>КЦЕС, с. Мильково</t>
  </si>
  <si>
    <t>Дети Севера, г.П-К</t>
  </si>
  <si>
    <t>Отставание</t>
  </si>
  <si>
    <t>Время</t>
  </si>
  <si>
    <t>е/д Гейзер</t>
  </si>
  <si>
    <t>н/м Локи</t>
  </si>
  <si>
    <t>Чирухина Юлия</t>
  </si>
  <si>
    <t>н/м Нана</t>
  </si>
  <si>
    <t>е/д Рокси</t>
  </si>
  <si>
    <t>Чиркова Маргарита</t>
  </si>
  <si>
    <t>Не старт.</t>
  </si>
  <si>
    <t xml:space="preserve">Результат </t>
  </si>
  <si>
    <t>Ищенко Алиса</t>
  </si>
  <si>
    <t>Iю</t>
  </si>
  <si>
    <t>н/м Норд</t>
  </si>
  <si>
    <t>Чикина Дарина</t>
  </si>
  <si>
    <t>н/м Сэм</t>
  </si>
  <si>
    <t>Кривогорницына Кристина</t>
  </si>
  <si>
    <t>Зервудаки Элени</t>
  </si>
  <si>
    <t>Кривогорницын Виталий</t>
  </si>
  <si>
    <t>н/м Гордон</t>
  </si>
  <si>
    <t>Кривогорницын Марк</t>
  </si>
  <si>
    <t>н/м Грейт</t>
  </si>
  <si>
    <t>Евстратов Григорий</t>
  </si>
  <si>
    <t>с/х Шаман</t>
  </si>
  <si>
    <t>а/х Арго, Пика</t>
  </si>
  <si>
    <t>а/х Граф, Пихта</t>
  </si>
  <si>
    <t>с/х Юн, Нора</t>
  </si>
  <si>
    <t>с/х Айвенго, Бут</t>
  </si>
  <si>
    <t>с/х Аляска, Гримм</t>
  </si>
  <si>
    <t>Хорошилов Андрей</t>
  </si>
  <si>
    <t>лайка Гоша</t>
  </si>
  <si>
    <t>самоед Хана</t>
  </si>
  <si>
    <t>Тузов Александр А</t>
  </si>
  <si>
    <t>Тузов Данила</t>
  </si>
  <si>
    <t>Ванжуло Алексей</t>
  </si>
  <si>
    <t>Семашкина Анна</t>
  </si>
  <si>
    <t>Семашкина Мария</t>
  </si>
  <si>
    <t>Ситникова Валерия</t>
  </si>
  <si>
    <t>Иванова Юлия</t>
  </si>
  <si>
    <t>г. Вилючинск</t>
  </si>
  <si>
    <t>Гантимурова Эльвира</t>
  </si>
  <si>
    <t>в/к</t>
  </si>
  <si>
    <t>Язвенко София</t>
  </si>
  <si>
    <t>с/х Найт</t>
  </si>
  <si>
    <t>с/х Адель</t>
  </si>
  <si>
    <t>метис Бим</t>
  </si>
  <si>
    <t>Язвенко Екатерина</t>
  </si>
  <si>
    <t>Влажность, %</t>
  </si>
  <si>
    <t>п.п.3.2.2.2</t>
  </si>
  <si>
    <t>2 этапа по</t>
  </si>
  <si>
    <t>Набор высоты на этапе:</t>
  </si>
  <si>
    <t>I</t>
  </si>
  <si>
    <t>10-11 декабря 2016 года</t>
  </si>
  <si>
    <t xml:space="preserve">    Камчатский край, г. Петропавловск-Камчатский, питомник ездовых собак "Сибирский клык"</t>
  </si>
  <si>
    <t>Кубок Камчатского края по ездовому спорту</t>
  </si>
  <si>
    <t>Министерство спорта и молодежной политики. Региональная общественная организация "Камчатский центр ездового спорта"</t>
  </si>
  <si>
    <t>SM1, Лыжи - спринт 1 собака (0710043411Л) мужчины (от 18 лет)</t>
  </si>
  <si>
    <t xml:space="preserve"> SW1, Лыжи - спринт 1 собака (0710043411Л) женщины (от 18 лет)</t>
  </si>
  <si>
    <t>SMJ, Лыжи-спринт 1собака юниоры (14-18 лет)</t>
  </si>
  <si>
    <t>SWJ, Лыжи-спринт 1собака юниорки (14-18 лет)</t>
  </si>
  <si>
    <t>Sp6, Нарта - спринт 6 собак (0710053411Л) мужчины, женщины (от 16 лет)</t>
  </si>
  <si>
    <t>Sp4, Нарта - спринт 4 собаки (0710023411Л) мужчины, женщины (от 16 лет)</t>
  </si>
  <si>
    <t>Sp2, Нарта - спринт 2 собаки (0710013411Я) мужчины, женщины (от 14 лет)</t>
  </si>
  <si>
    <t>Sp2J, Нарта - спринт 2 собаки (0710013411Я) юноши, девушки (12 – 14 лет)</t>
  </si>
  <si>
    <t>Пробные старты (Хэппи дог) (показательные выступления): лыжи-спринт, нарта-спринт</t>
  </si>
  <si>
    <t>Климов Иван</t>
  </si>
  <si>
    <t>Тишкин Виталий</t>
  </si>
  <si>
    <t>КЦЕС, с.Эссо</t>
  </si>
  <si>
    <t>Иванов Анатолий</t>
  </si>
  <si>
    <t>пос. Рыбачий</t>
  </si>
  <si>
    <t>КЦЕС, пос. Зелёный</t>
  </si>
  <si>
    <t>Снят</t>
  </si>
  <si>
    <t>метис Буч</t>
  </si>
  <si>
    <t>н/м Гера</t>
  </si>
  <si>
    <t>а/х Король</t>
  </si>
  <si>
    <t>Климова Галина</t>
  </si>
  <si>
    <t>Бахур Анна</t>
  </si>
  <si>
    <t>курцхаар Арго</t>
  </si>
  <si>
    <t>лайка Альма</t>
  </si>
  <si>
    <t xml:space="preserve">Филимонова Татьяна </t>
  </si>
  <si>
    <t>П-Камчатский</t>
  </si>
  <si>
    <t>Семашкин Андрей</t>
  </si>
  <si>
    <t>Ревенок Никита</t>
  </si>
  <si>
    <t>с. Эссо</t>
  </si>
  <si>
    <t>Гоев Евгений</t>
  </si>
  <si>
    <t xml:space="preserve">Иванов Василий </t>
  </si>
  <si>
    <t xml:space="preserve">Турусов Алексей </t>
  </si>
  <si>
    <t xml:space="preserve">Даудрих Юлия </t>
  </si>
  <si>
    <t>Андреева Валерия</t>
  </si>
  <si>
    <t xml:space="preserve">Ворожцов Анатолий </t>
  </si>
  <si>
    <t xml:space="preserve">Чирухина Юлия </t>
  </si>
  <si>
    <t>Новожилов Александр</t>
  </si>
  <si>
    <t>Ревенок Дарья</t>
  </si>
  <si>
    <t>Ревенок Амвросий</t>
  </si>
  <si>
    <t xml:space="preserve">ТК Камчадал </t>
  </si>
  <si>
    <t>П.-Камчатский</t>
  </si>
  <si>
    <t>Назаренко Наталья</t>
  </si>
  <si>
    <t>Донскова Александра</t>
  </si>
  <si>
    <t>Пьяникина Екатерина</t>
  </si>
  <si>
    <t>Иванова Галина</t>
  </si>
  <si>
    <t>п. Рыбачий</t>
  </si>
  <si>
    <t>с/х Мишлен,н/м Норд</t>
  </si>
  <si>
    <t>н/о Барселона</t>
  </si>
  <si>
    <t>с/х Майя, Берта</t>
  </si>
  <si>
    <t>с/х Зевс</t>
  </si>
  <si>
    <t>с/х Каралина</t>
  </si>
  <si>
    <t>с/х Веста, Шаман</t>
  </si>
  <si>
    <t>с/х Дизель, Норд</t>
  </si>
  <si>
    <t>а/х Рубин, Шишка</t>
  </si>
  <si>
    <t>с/х Шаман, н/м Фокус</t>
  </si>
  <si>
    <t>с/х Кайна, Киса</t>
  </si>
  <si>
    <t>с/х Арвен, Майя</t>
  </si>
  <si>
    <t>с/х Юта, Шаман</t>
  </si>
  <si>
    <t>а/е Пигмей, Кьяра</t>
  </si>
  <si>
    <t>а/х Тихонов, Пятнашк</t>
  </si>
  <si>
    <t>а/х Дик, Майя</t>
  </si>
  <si>
    <t>н/м Сем, Свэн</t>
  </si>
  <si>
    <t>а/х</t>
  </si>
  <si>
    <t>н/м Локи, Тура</t>
  </si>
  <si>
    <t>с/х Майя, Медина</t>
  </si>
  <si>
    <t>а/х Дрифт, Динамит</t>
  </si>
  <si>
    <t>с/х Ева, Каллиста</t>
  </si>
  <si>
    <t>с/х Алиша,  Хася</t>
  </si>
  <si>
    <t>а/е Майя, Дик</t>
  </si>
  <si>
    <t>а/е Беринг, Пигмей</t>
  </si>
  <si>
    <t>Ясно</t>
  </si>
  <si>
    <t xml:space="preserve">Северо-западный 2 м/с
</t>
  </si>
  <si>
    <t>1</t>
  </si>
  <si>
    <t>2</t>
  </si>
  <si>
    <t>3</t>
  </si>
  <si>
    <t>4</t>
  </si>
  <si>
    <t>5</t>
  </si>
  <si>
    <t>6</t>
  </si>
  <si>
    <t>Даудрих Юлия</t>
  </si>
  <si>
    <t>Еремеева Александра</t>
  </si>
  <si>
    <t>Сошёл</t>
  </si>
  <si>
    <t>с/х Курт, Анор</t>
  </si>
  <si>
    <t>с/х Скай</t>
  </si>
  <si>
    <t>н/м Свен</t>
  </si>
  <si>
    <t>н/м Фокус</t>
  </si>
  <si>
    <t>Сошел</t>
  </si>
  <si>
    <t>Чирухина Юлия/Ищенко Алиса</t>
  </si>
  <si>
    <t xml:space="preserve">Скиджоринг-эстафета – мужчины/женщины (4 этапа по 2 км). Состав команды: 2 человека (мужчина и женщина). </t>
  </si>
  <si>
    <t>п.п. 12.3</t>
  </si>
  <si>
    <t>5.1</t>
  </si>
  <si>
    <t>5.2</t>
  </si>
  <si>
    <t>6.1</t>
  </si>
  <si>
    <t>6.2</t>
  </si>
  <si>
    <t>с/х Мишлен</t>
  </si>
  <si>
    <t>е/д Кхалиси</t>
  </si>
  <si>
    <t>н/м Пурга</t>
  </si>
  <si>
    <t>н/м  Тура</t>
  </si>
  <si>
    <t>Время на этапе (1 круг)</t>
  </si>
  <si>
    <t>Время команды</t>
  </si>
  <si>
    <t>2.1</t>
  </si>
  <si>
    <t>2.2</t>
  </si>
  <si>
    <t>1.2</t>
  </si>
  <si>
    <t>1.1</t>
  </si>
  <si>
    <t>7.1</t>
  </si>
  <si>
    <t>7.2</t>
  </si>
  <si>
    <t>3.1</t>
  </si>
  <si>
    <t>3.2</t>
  </si>
  <si>
    <t>3.3</t>
  </si>
  <si>
    <t>4.1</t>
  </si>
  <si>
    <t>4.2</t>
  </si>
  <si>
    <t>4 этапа по</t>
  </si>
  <si>
    <t xml:space="preserve">Трасса: Отличная.                                                                                                                                                  Рельеф: сильнопересеченная лесная дорога, накатана снегоходами, ширина трассы от 1 до 2,5 метров, много резких крутых спусков с поворотами. Трасса довольно экстремальная, скоростная и с высоким уровнем сложности.
Разметка: в соответствии с ПРАВИЛАМИ ВИДА СПОРТА «ЕЗДОВОЙ СПОРТ»
</t>
  </si>
  <si>
    <t>11 часов: -13°C</t>
  </si>
  <si>
    <t>12 часов: -10°C</t>
  </si>
  <si>
    <t>13 часов: -8°C</t>
  </si>
  <si>
    <t>облачно с прояснениями</t>
  </si>
  <si>
    <t xml:space="preserve">Северо-западный 2,8 м/с
</t>
  </si>
  <si>
    <t>10 часов: -8°C</t>
  </si>
  <si>
    <t>12 часов: -6°C</t>
  </si>
  <si>
    <t>11 часов: -7°C</t>
  </si>
  <si>
    <t>14 часов: -5°C</t>
  </si>
  <si>
    <t xml:space="preserve">Западный 2,9м/с
</t>
  </si>
</sst>
</file>

<file path=xl/styles.xml><?xml version="1.0" encoding="utf-8"?>
<styleSheet xmlns="http://schemas.openxmlformats.org/spreadsheetml/2006/main">
  <numFmts count="2">
    <numFmt numFmtId="164" formatCode="h:mm:ss.0"/>
    <numFmt numFmtId="165" formatCode="h:mm:ss.00"/>
  </numFmts>
  <fonts count="2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6" fillId="0" borderId="0" xfId="0" applyFont="1"/>
    <xf numFmtId="1" fontId="6" fillId="0" borderId="0" xfId="0" applyNumberFormat="1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7" fontId="0" fillId="0" borderId="0" xfId="0" applyNumberFormat="1" applyBorder="1" applyAlignment="1">
      <alignment horizontal="center" vertical="center"/>
    </xf>
    <xf numFmtId="0" fontId="12" fillId="0" borderId="0" xfId="0" applyFont="1"/>
    <xf numFmtId="0" fontId="13" fillId="4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5" fillId="0" borderId="0" xfId="0" applyFont="1"/>
    <xf numFmtId="164" fontId="2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4" fontId="9" fillId="0" borderId="23" xfId="0" applyNumberFormat="1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left" wrapText="1"/>
    </xf>
    <xf numFmtId="164" fontId="18" fillId="5" borderId="0" xfId="0" applyNumberFormat="1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49" fontId="18" fillId="5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left"/>
    </xf>
    <xf numFmtId="0" fontId="17" fillId="5" borderId="24" xfId="0" applyFont="1" applyFill="1" applyBorder="1" applyAlignment="1">
      <alignment horizontal="left"/>
    </xf>
    <xf numFmtId="49" fontId="22" fillId="0" borderId="6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left"/>
    </xf>
    <xf numFmtId="165" fontId="22" fillId="0" borderId="22" xfId="0" applyNumberFormat="1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left"/>
    </xf>
    <xf numFmtId="0" fontId="20" fillId="5" borderId="21" xfId="0" applyFont="1" applyFill="1" applyBorder="1" applyAlignment="1">
      <alignment horizontal="center" vertical="center" wrapText="1"/>
    </xf>
    <xf numFmtId="49" fontId="22" fillId="5" borderId="6" xfId="0" applyNumberFormat="1" applyFont="1" applyFill="1" applyBorder="1" applyAlignment="1">
      <alignment horizontal="center" vertical="center"/>
    </xf>
    <xf numFmtId="49" fontId="22" fillId="5" borderId="2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left" wrapText="1"/>
    </xf>
    <xf numFmtId="0" fontId="21" fillId="0" borderId="23" xfId="0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left" wrapText="1"/>
    </xf>
    <xf numFmtId="0" fontId="20" fillId="5" borderId="24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3" fillId="5" borderId="6" xfId="0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5" borderId="6" xfId="0" applyNumberFormat="1" applyFont="1" applyFill="1" applyBorder="1" applyAlignment="1">
      <alignment horizontal="center" vertical="center"/>
    </xf>
    <xf numFmtId="49" fontId="10" fillId="5" borderId="23" xfId="0" applyNumberFormat="1" applyFont="1" applyFill="1" applyBorder="1" applyAlignment="1">
      <alignment horizontal="center" vertical="center"/>
    </xf>
    <xf numFmtId="49" fontId="10" fillId="5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23" fillId="5" borderId="23" xfId="0" applyFont="1" applyFill="1" applyBorder="1" applyAlignment="1">
      <alignment horizontal="center" vertical="center" wrapText="1"/>
    </xf>
    <xf numFmtId="0" fontId="23" fillId="0" borderId="0" xfId="0" applyFont="1" applyAlignment="1"/>
    <xf numFmtId="164" fontId="9" fillId="0" borderId="21" xfId="0" applyNumberFormat="1" applyFont="1" applyBorder="1" applyAlignment="1">
      <alignment horizontal="left" vertical="top" wrapText="1"/>
    </xf>
    <xf numFmtId="164" fontId="9" fillId="0" borderId="24" xfId="0" applyNumberFormat="1" applyFont="1" applyBorder="1" applyAlignment="1">
      <alignment horizontal="left" vertical="top" wrapText="1"/>
    </xf>
    <xf numFmtId="0" fontId="17" fillId="5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wrapText="1"/>
    </xf>
    <xf numFmtId="14" fontId="25" fillId="0" borderId="13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22" fillId="0" borderId="20" xfId="0" applyNumberFormat="1" applyFont="1" applyBorder="1" applyAlignment="1">
      <alignment horizontal="center" vertical="center"/>
    </xf>
    <xf numFmtId="165" fontId="17" fillId="0" borderId="6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165" fontId="17" fillId="0" borderId="23" xfId="0" applyNumberFormat="1" applyFont="1" applyBorder="1" applyAlignment="1">
      <alignment horizontal="center" vertical="center"/>
    </xf>
    <xf numFmtId="165" fontId="17" fillId="0" borderId="24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164" fontId="22" fillId="5" borderId="22" xfId="0" applyNumberFormat="1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164" fontId="22" fillId="5" borderId="20" xfId="0" applyNumberFormat="1" applyFont="1" applyFill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165" fontId="17" fillId="0" borderId="35" xfId="0" applyNumberFormat="1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164" fontId="22" fillId="5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165" fontId="8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1" fillId="0" borderId="26" xfId="0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6" fontId="2" fillId="0" borderId="22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left" vertical="top" wrapText="1"/>
    </xf>
    <xf numFmtId="164" fontId="9" fillId="0" borderId="35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16" fontId="2" fillId="0" borderId="2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8" fillId="2" borderId="4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14" fontId="25" fillId="0" borderId="6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left" wrapText="1"/>
    </xf>
    <xf numFmtId="164" fontId="9" fillId="0" borderId="7" xfId="0" applyNumberFormat="1" applyFont="1" applyBorder="1" applyAlignment="1">
      <alignment horizontal="left" vertical="top" wrapText="1"/>
    </xf>
    <xf numFmtId="164" fontId="9" fillId="0" borderId="42" xfId="0" applyNumberFormat="1" applyFont="1" applyBorder="1" applyAlignment="1">
      <alignment horizontal="left" wrapText="1"/>
    </xf>
    <xf numFmtId="164" fontId="9" fillId="0" borderId="2" xfId="0" applyNumberFormat="1" applyFont="1" applyBorder="1" applyAlignment="1">
      <alignment horizontal="left" vertical="top" wrapText="1"/>
    </xf>
    <xf numFmtId="0" fontId="23" fillId="5" borderId="19" xfId="0" applyFont="1" applyFill="1" applyBorder="1" applyAlignment="1">
      <alignment horizontal="center" vertical="center" wrapText="1"/>
    </xf>
    <xf numFmtId="0" fontId="23" fillId="5" borderId="48" xfId="0" applyFont="1" applyFill="1" applyBorder="1" applyAlignment="1">
      <alignment horizontal="center" vertical="center" wrapText="1"/>
    </xf>
    <xf numFmtId="0" fontId="23" fillId="5" borderId="49" xfId="0" applyFont="1" applyFill="1" applyBorder="1" applyAlignment="1">
      <alignment horizontal="center" vertical="center" wrapText="1"/>
    </xf>
    <xf numFmtId="0" fontId="23" fillId="5" borderId="50" xfId="0" applyFont="1" applyFill="1" applyBorder="1" applyAlignment="1">
      <alignment horizontal="center" vertical="center" wrapText="1"/>
    </xf>
    <xf numFmtId="165" fontId="22" fillId="0" borderId="28" xfId="0" applyNumberFormat="1" applyFont="1" applyBorder="1" applyAlignment="1">
      <alignment horizontal="center" vertical="center"/>
    </xf>
    <xf numFmtId="165" fontId="22" fillId="0" borderId="21" xfId="0" applyNumberFormat="1" applyFont="1" applyBorder="1" applyAlignment="1">
      <alignment horizontal="center" vertical="center"/>
    </xf>
    <xf numFmtId="165" fontId="22" fillId="0" borderId="24" xfId="0" applyNumberFormat="1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22" fillId="0" borderId="41" xfId="0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wrapText="1"/>
    </xf>
    <xf numFmtId="0" fontId="13" fillId="3" borderId="8" xfId="0" applyFont="1" applyFill="1" applyBorder="1" applyAlignment="1">
      <alignment horizontal="center" wrapText="1"/>
    </xf>
    <xf numFmtId="14" fontId="25" fillId="0" borderId="1" xfId="0" applyNumberFormat="1" applyFont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14" fontId="25" fillId="0" borderId="3" xfId="0" applyNumberFormat="1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14" fontId="25" fillId="0" borderId="12" xfId="0" applyNumberFormat="1" applyFont="1" applyBorder="1" applyAlignment="1">
      <alignment horizontal="center" vertical="center" wrapText="1"/>
    </xf>
    <xf numFmtId="14" fontId="25" fillId="0" borderId="6" xfId="0" applyNumberFormat="1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tabSelected="1" view="pageBreakPreview" topLeftCell="A98" zoomScale="85" zoomScaleSheetLayoutView="85" workbookViewId="0">
      <selection activeCell="R120" sqref="R120"/>
    </sheetView>
  </sheetViews>
  <sheetFormatPr defaultRowHeight="15"/>
  <cols>
    <col min="1" max="1" width="9.140625" customWidth="1"/>
    <col min="2" max="2" width="22.5703125" customWidth="1"/>
    <col min="3" max="3" width="18.140625" customWidth="1"/>
    <col min="4" max="4" width="4.42578125" customWidth="1"/>
    <col min="5" max="5" width="4.85546875" customWidth="1"/>
    <col min="6" max="6" width="5.7109375" customWidth="1"/>
    <col min="7" max="7" width="20.85546875" customWidth="1"/>
    <col min="8" max="8" width="9.7109375" customWidth="1"/>
    <col min="9" max="9" width="10.85546875" customWidth="1"/>
    <col min="10" max="10" width="9.5703125" customWidth="1"/>
    <col min="11" max="11" width="9.7109375" customWidth="1"/>
    <col min="12" max="12" width="10.5703125" customWidth="1"/>
    <col min="13" max="13" width="9.140625" customWidth="1"/>
    <col min="14" max="14" width="9.5703125" customWidth="1"/>
    <col min="15" max="15" width="8.85546875" customWidth="1"/>
    <col min="16" max="16" width="9.140625" style="87" customWidth="1"/>
    <col min="17" max="17" width="7.7109375" customWidth="1"/>
    <col min="18" max="18" width="8.42578125" customWidth="1"/>
  </cols>
  <sheetData>
    <row r="1" spans="1:21" ht="24.75" customHeight="1">
      <c r="A1" s="265" t="s">
        <v>90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7"/>
      <c r="S1" s="1"/>
      <c r="T1" s="1"/>
    </row>
    <row r="2" spans="1:21" ht="23.25" customHeight="1">
      <c r="A2" s="268" t="s">
        <v>91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70"/>
      <c r="S2" s="1"/>
      <c r="T2" s="1"/>
    </row>
    <row r="3" spans="1:21" ht="18.75">
      <c r="A3" s="271" t="s">
        <v>88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3"/>
      <c r="S3" s="1"/>
      <c r="T3" s="1"/>
      <c r="U3" s="1"/>
    </row>
    <row r="4" spans="1:21" ht="15.75">
      <c r="A4" s="274" t="s">
        <v>89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6"/>
      <c r="S4" s="1"/>
      <c r="T4" s="1"/>
    </row>
    <row r="5" spans="1:21" ht="18.75">
      <c r="A5" s="1"/>
      <c r="B5" s="4"/>
      <c r="C5" s="5"/>
      <c r="D5" s="5"/>
      <c r="E5" s="5"/>
      <c r="F5" s="5"/>
      <c r="G5" s="4"/>
      <c r="H5" s="4"/>
      <c r="I5" s="5"/>
      <c r="J5" s="5"/>
      <c r="K5" s="5"/>
      <c r="L5" s="5"/>
      <c r="M5" s="4"/>
      <c r="N5" s="4"/>
      <c r="O5" s="4"/>
      <c r="P5" s="86"/>
      <c r="Q5" s="5"/>
      <c r="R5" s="4"/>
      <c r="S5" s="1"/>
      <c r="T5" s="1"/>
    </row>
    <row r="6" spans="1:21" ht="15.75" customHeight="1">
      <c r="A6" s="28" t="s">
        <v>92</v>
      </c>
      <c r="B6" s="6"/>
      <c r="C6" s="28"/>
      <c r="D6" s="28"/>
      <c r="E6" s="7"/>
      <c r="F6" s="7"/>
      <c r="G6" s="7"/>
      <c r="H6" s="15"/>
      <c r="I6" s="15"/>
      <c r="J6" s="15"/>
      <c r="K6" s="15"/>
      <c r="L6" s="15"/>
      <c r="M6" s="7" t="s">
        <v>7</v>
      </c>
      <c r="N6" s="7"/>
      <c r="O6" s="7" t="s">
        <v>85</v>
      </c>
      <c r="Q6" s="8">
        <v>8890</v>
      </c>
      <c r="R6" s="9" t="s">
        <v>8</v>
      </c>
      <c r="S6" s="1"/>
      <c r="T6" s="1"/>
    </row>
    <row r="7" spans="1:21" ht="19.5" customHeight="1" thickBot="1">
      <c r="A7" s="7"/>
      <c r="B7" s="6"/>
      <c r="C7" s="28"/>
      <c r="D7" s="6"/>
      <c r="E7" s="7"/>
      <c r="F7" s="7"/>
      <c r="G7" s="6"/>
      <c r="H7" s="7"/>
      <c r="I7" s="7"/>
      <c r="J7" s="7"/>
      <c r="K7" s="7"/>
      <c r="L7" s="7"/>
      <c r="M7" s="7" t="s">
        <v>86</v>
      </c>
      <c r="N7" s="6"/>
      <c r="O7" s="7"/>
      <c r="Q7" s="8">
        <v>118</v>
      </c>
      <c r="R7" s="9" t="s">
        <v>8</v>
      </c>
      <c r="S7" s="1"/>
      <c r="T7" s="1"/>
    </row>
    <row r="8" spans="1:21" ht="15" customHeight="1" thickBot="1">
      <c r="A8" s="207" t="s">
        <v>4</v>
      </c>
      <c r="B8" s="209" t="s">
        <v>14</v>
      </c>
      <c r="C8" s="209" t="s">
        <v>19</v>
      </c>
      <c r="D8" s="211" t="s">
        <v>15</v>
      </c>
      <c r="E8" s="211" t="s">
        <v>13</v>
      </c>
      <c r="F8" s="211" t="s">
        <v>30</v>
      </c>
      <c r="G8" s="209" t="s">
        <v>29</v>
      </c>
      <c r="H8" s="222" t="s">
        <v>46</v>
      </c>
      <c r="I8" s="223"/>
      <c r="J8" s="223"/>
      <c r="K8" s="223"/>
      <c r="L8" s="223"/>
      <c r="M8" s="241"/>
      <c r="N8" s="254" t="s">
        <v>5</v>
      </c>
      <c r="O8" s="256" t="s">
        <v>6</v>
      </c>
      <c r="P8" s="225" t="s">
        <v>0</v>
      </c>
      <c r="Q8" s="256" t="s">
        <v>16</v>
      </c>
      <c r="R8" s="262" t="s">
        <v>3</v>
      </c>
      <c r="S8" s="1"/>
      <c r="T8" s="1"/>
    </row>
    <row r="9" spans="1:21" ht="15" customHeight="1">
      <c r="A9" s="208"/>
      <c r="B9" s="210"/>
      <c r="C9" s="210"/>
      <c r="D9" s="212"/>
      <c r="E9" s="212"/>
      <c r="F9" s="212"/>
      <c r="G9" s="210"/>
      <c r="H9" s="229" t="s">
        <v>1</v>
      </c>
      <c r="I9" s="230"/>
      <c r="J9" s="231"/>
      <c r="K9" s="229" t="s">
        <v>2</v>
      </c>
      <c r="L9" s="232"/>
      <c r="M9" s="240"/>
      <c r="N9" s="255"/>
      <c r="O9" s="257"/>
      <c r="P9" s="226"/>
      <c r="Q9" s="257"/>
      <c r="R9" s="263"/>
      <c r="S9" s="1"/>
      <c r="T9" s="1"/>
    </row>
    <row r="10" spans="1:21" ht="25.5">
      <c r="A10" s="208"/>
      <c r="B10" s="210"/>
      <c r="C10" s="210"/>
      <c r="D10" s="213"/>
      <c r="E10" s="213"/>
      <c r="F10" s="213"/>
      <c r="G10" s="210"/>
      <c r="H10" s="47" t="s">
        <v>38</v>
      </c>
      <c r="I10" s="48" t="s">
        <v>37</v>
      </c>
      <c r="J10" s="49" t="s">
        <v>6</v>
      </c>
      <c r="K10" s="103" t="s">
        <v>38</v>
      </c>
      <c r="L10" s="102" t="s">
        <v>37</v>
      </c>
      <c r="M10" s="104" t="s">
        <v>6</v>
      </c>
      <c r="N10" s="255"/>
      <c r="O10" s="257"/>
      <c r="P10" s="227"/>
      <c r="Q10" s="264"/>
      <c r="R10" s="263"/>
      <c r="S10" s="1"/>
      <c r="T10" s="1"/>
    </row>
    <row r="11" spans="1:21" ht="15" customHeight="1">
      <c r="A11" s="40">
        <v>1</v>
      </c>
      <c r="B11" s="31" t="s">
        <v>101</v>
      </c>
      <c r="C11" s="19" t="s">
        <v>18</v>
      </c>
      <c r="D11" s="17"/>
      <c r="E11" s="16">
        <v>65</v>
      </c>
      <c r="F11" s="60">
        <v>1988</v>
      </c>
      <c r="G11" s="18" t="s">
        <v>108</v>
      </c>
      <c r="H11" s="35">
        <v>2.1338773148148148E-2</v>
      </c>
      <c r="I11" s="34">
        <f>H11-$H$11</f>
        <v>0</v>
      </c>
      <c r="J11" s="36">
        <f>$Q$6/(H11*24000)</f>
        <v>17.358854892686868</v>
      </c>
      <c r="K11" s="35">
        <v>2.1207291666666666E-2</v>
      </c>
      <c r="L11" s="111">
        <f>K11-$K$11</f>
        <v>0</v>
      </c>
      <c r="M11" s="112">
        <f>$Q$6/(K11*24000)</f>
        <v>17.466476742472619</v>
      </c>
      <c r="N11" s="110">
        <f>H11+K11</f>
        <v>4.2546064814814814E-2</v>
      </c>
      <c r="O11" s="113">
        <f>$Q$6*2/(N11*24000)</f>
        <v>17.412499523936475</v>
      </c>
      <c r="P11" s="81" t="s">
        <v>163</v>
      </c>
      <c r="Q11" s="64"/>
      <c r="R11" s="65"/>
      <c r="S11" s="1"/>
      <c r="T11" s="1"/>
    </row>
    <row r="12" spans="1:21" ht="15" customHeight="1">
      <c r="A12" s="40">
        <v>2</v>
      </c>
      <c r="B12" s="31" t="s">
        <v>65</v>
      </c>
      <c r="C12" s="19" t="s">
        <v>35</v>
      </c>
      <c r="D12" s="17"/>
      <c r="E12" s="16">
        <v>5</v>
      </c>
      <c r="F12" s="60">
        <v>1972</v>
      </c>
      <c r="G12" s="18" t="s">
        <v>109</v>
      </c>
      <c r="H12" s="35">
        <v>2.6343750000000003E-2</v>
      </c>
      <c r="I12" s="34">
        <f>H12-$H$11</f>
        <v>5.0049768518518542E-3</v>
      </c>
      <c r="J12" s="36">
        <f>$Q$6/(H12*24000)</f>
        <v>14.060893633847368</v>
      </c>
      <c r="K12" s="35">
        <v>2.455798611111111E-2</v>
      </c>
      <c r="L12" s="111">
        <f t="shared" ref="L12:L15" si="0">K12-$K$11</f>
        <v>3.3506944444444443E-3</v>
      </c>
      <c r="M12" s="112">
        <f t="shared" ref="M12:M15" si="1">$Q$6/(K12*24000)</f>
        <v>15.083348650444668</v>
      </c>
      <c r="N12" s="110">
        <f>H12+K12</f>
        <v>5.0901736111111109E-2</v>
      </c>
      <c r="O12" s="113">
        <f>$Q$6*2/(N12*24000)</f>
        <v>14.55418596560639</v>
      </c>
      <c r="P12" s="81" t="s">
        <v>164</v>
      </c>
      <c r="Q12" s="64"/>
      <c r="R12" s="65"/>
      <c r="S12" s="1"/>
      <c r="T12" s="1"/>
    </row>
    <row r="13" spans="1:21" ht="15" customHeight="1">
      <c r="A13" s="40">
        <v>3</v>
      </c>
      <c r="B13" s="31" t="s">
        <v>102</v>
      </c>
      <c r="C13" s="19" t="s">
        <v>103</v>
      </c>
      <c r="D13" s="17" t="s">
        <v>11</v>
      </c>
      <c r="E13" s="16">
        <v>60</v>
      </c>
      <c r="F13" s="60">
        <v>1996</v>
      </c>
      <c r="G13" s="18" t="s">
        <v>110</v>
      </c>
      <c r="H13" s="35">
        <v>3.4235300925925922E-2</v>
      </c>
      <c r="I13" s="34">
        <f>H13-$H$11</f>
        <v>1.2896527777777774E-2</v>
      </c>
      <c r="J13" s="36">
        <f>$Q$6/(H13*24000)</f>
        <v>10.819728661597807</v>
      </c>
      <c r="K13" s="35">
        <v>3.1966782407407406E-2</v>
      </c>
      <c r="L13" s="111">
        <f t="shared" si="0"/>
        <v>1.075949074074074E-2</v>
      </c>
      <c r="M13" s="112">
        <f t="shared" si="1"/>
        <v>11.587549286187556</v>
      </c>
      <c r="N13" s="110">
        <f>H13+K13</f>
        <v>6.6202083333333328E-2</v>
      </c>
      <c r="O13" s="113">
        <f>$Q$6*2/(N13*24000)</f>
        <v>11.190483683167072</v>
      </c>
      <c r="P13" s="81" t="s">
        <v>165</v>
      </c>
      <c r="Q13" s="64"/>
      <c r="R13" s="65"/>
      <c r="S13" s="1"/>
      <c r="T13" s="1"/>
    </row>
    <row r="14" spans="1:21" ht="15" customHeight="1">
      <c r="A14" s="40">
        <v>4</v>
      </c>
      <c r="B14" s="31" t="s">
        <v>104</v>
      </c>
      <c r="C14" s="19" t="s">
        <v>105</v>
      </c>
      <c r="D14" s="17"/>
      <c r="E14" s="16">
        <v>4</v>
      </c>
      <c r="F14" s="60">
        <v>1969</v>
      </c>
      <c r="G14" s="18" t="s">
        <v>59</v>
      </c>
      <c r="H14" s="35">
        <v>3.945451388888889E-2</v>
      </c>
      <c r="I14" s="34">
        <f>H14-$H$11</f>
        <v>1.8115740740740741E-2</v>
      </c>
      <c r="J14" s="36">
        <f>$Q$6/(H14*24000)</f>
        <v>9.3884483714544711</v>
      </c>
      <c r="K14" s="35" t="s">
        <v>45</v>
      </c>
      <c r="L14" s="111"/>
      <c r="M14" s="112"/>
      <c r="N14" s="110"/>
      <c r="O14" s="113"/>
      <c r="P14" s="64"/>
      <c r="Q14" s="64"/>
      <c r="R14" s="65"/>
      <c r="S14" s="1"/>
      <c r="T14" s="1"/>
    </row>
    <row r="15" spans="1:21" ht="15" customHeight="1" thickBot="1">
      <c r="A15" s="41">
        <v>5</v>
      </c>
      <c r="B15" s="42" t="s">
        <v>31</v>
      </c>
      <c r="C15" s="43" t="s">
        <v>106</v>
      </c>
      <c r="D15" s="45"/>
      <c r="E15" s="46">
        <v>2</v>
      </c>
      <c r="F15" s="61">
        <v>1942</v>
      </c>
      <c r="G15" s="44" t="s">
        <v>66</v>
      </c>
      <c r="H15" s="37" t="s">
        <v>176</v>
      </c>
      <c r="I15" s="38"/>
      <c r="J15" s="39"/>
      <c r="K15" s="66">
        <v>2.5487037037037034E-2</v>
      </c>
      <c r="L15" s="114">
        <f t="shared" si="0"/>
        <v>4.2797453703703678E-3</v>
      </c>
      <c r="M15" s="116">
        <f t="shared" si="1"/>
        <v>14.533531933444745</v>
      </c>
      <c r="N15" s="66"/>
      <c r="O15" s="67"/>
      <c r="P15" s="68"/>
      <c r="Q15" s="68"/>
      <c r="R15" s="69" t="s">
        <v>179</v>
      </c>
      <c r="S15" s="1"/>
      <c r="T15" s="1"/>
      <c r="U15" s="1"/>
    </row>
    <row r="16" spans="1:21">
      <c r="A16" s="1"/>
      <c r="B16" s="10"/>
      <c r="C16" s="11"/>
      <c r="D16" s="2"/>
      <c r="E16" s="2"/>
      <c r="F16" s="2"/>
      <c r="G16" s="11"/>
      <c r="H16" s="12"/>
      <c r="I16" s="12"/>
      <c r="J16" s="12"/>
      <c r="K16" s="12"/>
      <c r="L16" s="12"/>
      <c r="M16" s="12"/>
      <c r="N16" s="12"/>
      <c r="O16" s="2"/>
      <c r="P16" s="88"/>
      <c r="Q16" s="2"/>
      <c r="R16" s="11"/>
      <c r="S16" s="1"/>
      <c r="T16" s="1"/>
    </row>
    <row r="17" spans="1:21" ht="15.75" customHeight="1">
      <c r="A17" s="28" t="s">
        <v>93</v>
      </c>
      <c r="B17" s="6"/>
      <c r="C17" s="28"/>
      <c r="D17" s="6"/>
      <c r="E17" s="7"/>
      <c r="F17" s="7"/>
      <c r="G17" s="7"/>
      <c r="H17" s="15"/>
      <c r="I17" s="15"/>
      <c r="J17" s="15"/>
      <c r="K17" s="15"/>
      <c r="L17" s="15"/>
      <c r="M17" s="7" t="s">
        <v>7</v>
      </c>
      <c r="N17" s="7"/>
      <c r="O17" s="7" t="s">
        <v>85</v>
      </c>
      <c r="Q17" s="8">
        <v>8890</v>
      </c>
      <c r="R17" s="136" t="s">
        <v>8</v>
      </c>
      <c r="S17" s="1"/>
      <c r="T17" s="1"/>
    </row>
    <row r="18" spans="1:21" ht="15.75" customHeight="1" thickBot="1">
      <c r="A18" s="7"/>
      <c r="B18" s="6"/>
      <c r="C18" s="28"/>
      <c r="D18" s="6"/>
      <c r="E18" s="7"/>
      <c r="F18" s="7"/>
      <c r="G18" s="6"/>
      <c r="H18" s="7"/>
      <c r="I18" s="7"/>
      <c r="J18" s="7"/>
      <c r="K18" s="7"/>
      <c r="L18" s="7"/>
      <c r="M18" s="7" t="s">
        <v>86</v>
      </c>
      <c r="N18" s="6"/>
      <c r="O18" s="7"/>
      <c r="Q18" s="8">
        <v>118</v>
      </c>
      <c r="R18" s="136" t="s">
        <v>8</v>
      </c>
      <c r="S18" s="1"/>
      <c r="T18" s="1"/>
    </row>
    <row r="19" spans="1:21" ht="15" customHeight="1" thickBot="1">
      <c r="A19" s="207" t="s">
        <v>4</v>
      </c>
      <c r="B19" s="209" t="s">
        <v>14</v>
      </c>
      <c r="C19" s="209" t="s">
        <v>19</v>
      </c>
      <c r="D19" s="235" t="s">
        <v>15</v>
      </c>
      <c r="E19" s="235" t="s">
        <v>13</v>
      </c>
      <c r="F19" s="235" t="s">
        <v>30</v>
      </c>
      <c r="G19" s="220" t="s">
        <v>29</v>
      </c>
      <c r="H19" s="237" t="s">
        <v>46</v>
      </c>
      <c r="I19" s="238"/>
      <c r="J19" s="238"/>
      <c r="K19" s="223"/>
      <c r="L19" s="223"/>
      <c r="M19" s="224"/>
      <c r="N19" s="207" t="s">
        <v>5</v>
      </c>
      <c r="O19" s="209" t="s">
        <v>6</v>
      </c>
      <c r="P19" s="225" t="s">
        <v>0</v>
      </c>
      <c r="Q19" s="209" t="s">
        <v>16</v>
      </c>
      <c r="R19" s="220" t="s">
        <v>3</v>
      </c>
      <c r="S19" s="1"/>
      <c r="T19" s="1"/>
    </row>
    <row r="20" spans="1:21" ht="15.75" customHeight="1">
      <c r="A20" s="208"/>
      <c r="B20" s="210"/>
      <c r="C20" s="210"/>
      <c r="D20" s="236"/>
      <c r="E20" s="236"/>
      <c r="F20" s="236"/>
      <c r="G20" s="221"/>
      <c r="H20" s="207" t="s">
        <v>1</v>
      </c>
      <c r="I20" s="209"/>
      <c r="J20" s="220"/>
      <c r="K20" s="229" t="s">
        <v>2</v>
      </c>
      <c r="L20" s="232"/>
      <c r="M20" s="240"/>
      <c r="N20" s="208"/>
      <c r="O20" s="210"/>
      <c r="P20" s="226"/>
      <c r="Q20" s="210"/>
      <c r="R20" s="221"/>
      <c r="S20" s="1"/>
      <c r="T20" s="1"/>
    </row>
    <row r="21" spans="1:21" ht="25.5">
      <c r="A21" s="208"/>
      <c r="B21" s="210"/>
      <c r="C21" s="210"/>
      <c r="D21" s="236"/>
      <c r="E21" s="236"/>
      <c r="F21" s="236"/>
      <c r="G21" s="221"/>
      <c r="H21" s="95" t="s">
        <v>38</v>
      </c>
      <c r="I21" s="96" t="s">
        <v>37</v>
      </c>
      <c r="J21" s="97" t="s">
        <v>6</v>
      </c>
      <c r="K21" s="103" t="s">
        <v>38</v>
      </c>
      <c r="L21" s="102" t="s">
        <v>37</v>
      </c>
      <c r="M21" s="104" t="s">
        <v>6</v>
      </c>
      <c r="N21" s="208"/>
      <c r="O21" s="210"/>
      <c r="P21" s="227"/>
      <c r="Q21" s="228"/>
      <c r="R21" s="221"/>
      <c r="S21" s="1"/>
      <c r="T21" s="1"/>
    </row>
    <row r="22" spans="1:21" ht="15" customHeight="1">
      <c r="A22" s="40">
        <v>1</v>
      </c>
      <c r="B22" s="31" t="s">
        <v>27</v>
      </c>
      <c r="C22" s="19" t="s">
        <v>10</v>
      </c>
      <c r="D22" s="100" t="s">
        <v>87</v>
      </c>
      <c r="E22" s="16">
        <v>6</v>
      </c>
      <c r="F22" s="74">
        <v>1985</v>
      </c>
      <c r="G22" s="75" t="s">
        <v>39</v>
      </c>
      <c r="H22" s="35">
        <v>1.4867592592592592E-2</v>
      </c>
      <c r="I22" s="34">
        <f t="shared" ref="I22:I26" si="2">H22-$H$22</f>
        <v>0</v>
      </c>
      <c r="J22" s="36">
        <f t="shared" ref="J22:J26" si="3">$Q$17/(H22*24000)</f>
        <v>24.914367565547739</v>
      </c>
      <c r="K22" s="110">
        <v>1.4959259259259261E-2</v>
      </c>
      <c r="L22" s="111">
        <f t="shared" ref="L22:L26" si="4">K22-$K$22</f>
        <v>0</v>
      </c>
      <c r="M22" s="112">
        <f t="shared" ref="M22:M26" si="5">$Q$17/(K22*24000)</f>
        <v>24.761698440207972</v>
      </c>
      <c r="N22" s="110">
        <f t="shared" ref="N22:N26" si="6">H22+K22</f>
        <v>2.9826851851851854E-2</v>
      </c>
      <c r="O22" s="113">
        <f t="shared" ref="O22:O26" si="7">$Q$17*2/(N22*24000)</f>
        <v>24.837798404370904</v>
      </c>
      <c r="P22" s="81" t="s">
        <v>163</v>
      </c>
      <c r="Q22" s="71" t="s">
        <v>11</v>
      </c>
      <c r="R22" s="70"/>
      <c r="S22" s="1"/>
      <c r="T22" s="1"/>
    </row>
    <row r="23" spans="1:21" ht="15" customHeight="1">
      <c r="A23" s="40">
        <v>2</v>
      </c>
      <c r="B23" s="31" t="s">
        <v>26</v>
      </c>
      <c r="C23" s="19" t="s">
        <v>18</v>
      </c>
      <c r="D23" s="94" t="s">
        <v>12</v>
      </c>
      <c r="E23" s="16">
        <v>11</v>
      </c>
      <c r="F23" s="74">
        <v>1966</v>
      </c>
      <c r="G23" s="75" t="s">
        <v>40</v>
      </c>
      <c r="H23" s="35">
        <v>1.6645949074074077E-2</v>
      </c>
      <c r="I23" s="34">
        <f t="shared" si="2"/>
        <v>1.7783564814814849E-3</v>
      </c>
      <c r="J23" s="36">
        <f t="shared" si="3"/>
        <v>22.252661294247705</v>
      </c>
      <c r="K23" s="110">
        <v>1.5899537037037035E-2</v>
      </c>
      <c r="L23" s="111">
        <f t="shared" si="4"/>
        <v>9.4027777777777426E-4</v>
      </c>
      <c r="M23" s="112">
        <f t="shared" si="5"/>
        <v>23.297324054392455</v>
      </c>
      <c r="N23" s="110">
        <f t="shared" si="6"/>
        <v>3.2545486111111112E-2</v>
      </c>
      <c r="O23" s="113">
        <f t="shared" si="7"/>
        <v>22.763013304029617</v>
      </c>
      <c r="P23" s="81" t="s">
        <v>164</v>
      </c>
      <c r="Q23" s="71" t="s">
        <v>17</v>
      </c>
      <c r="R23" s="70"/>
      <c r="S23" s="1"/>
      <c r="T23" s="1"/>
    </row>
    <row r="24" spans="1:21" ht="15" customHeight="1">
      <c r="A24" s="40">
        <v>3</v>
      </c>
      <c r="B24" s="31" t="s">
        <v>28</v>
      </c>
      <c r="C24" s="19" t="s">
        <v>18</v>
      </c>
      <c r="D24" s="94" t="s">
        <v>11</v>
      </c>
      <c r="E24" s="16">
        <v>9</v>
      </c>
      <c r="F24" s="74">
        <v>1981</v>
      </c>
      <c r="G24" s="75" t="s">
        <v>43</v>
      </c>
      <c r="H24" s="35">
        <v>1.8674537037037035E-2</v>
      </c>
      <c r="I24" s="34">
        <f>H24-$H$22</f>
        <v>3.8069444444444427E-3</v>
      </c>
      <c r="J24" s="36">
        <f>$Q$17/(H24*24000)</f>
        <v>19.835386865656844</v>
      </c>
      <c r="K24" s="110">
        <v>1.9894560185185185E-2</v>
      </c>
      <c r="L24" s="111">
        <f>K24-$K$22</f>
        <v>4.9353009259259246E-3</v>
      </c>
      <c r="M24" s="112">
        <f>$Q$17/(K24*24000)</f>
        <v>18.61899248933905</v>
      </c>
      <c r="N24" s="110">
        <f>H24+K24</f>
        <v>3.8569097222222223E-2</v>
      </c>
      <c r="O24" s="113">
        <f>$Q$17*2/(N24*24000)</f>
        <v>19.207951097867284</v>
      </c>
      <c r="P24" s="81" t="s">
        <v>165</v>
      </c>
      <c r="Q24" s="71" t="s">
        <v>17</v>
      </c>
      <c r="R24" s="70"/>
      <c r="S24" s="1"/>
      <c r="T24" s="1"/>
    </row>
    <row r="25" spans="1:21" ht="15" customHeight="1">
      <c r="A25" s="40">
        <v>4</v>
      </c>
      <c r="B25" s="31" t="s">
        <v>41</v>
      </c>
      <c r="C25" s="19" t="s">
        <v>36</v>
      </c>
      <c r="D25" s="100" t="s">
        <v>11</v>
      </c>
      <c r="E25" s="16">
        <v>8</v>
      </c>
      <c r="F25" s="74">
        <v>1998</v>
      </c>
      <c r="G25" s="75" t="s">
        <v>42</v>
      </c>
      <c r="H25" s="35">
        <v>2.6903240740740741E-2</v>
      </c>
      <c r="I25" s="34">
        <f t="shared" si="2"/>
        <v>1.2035648148148149E-2</v>
      </c>
      <c r="J25" s="36">
        <f t="shared" si="3"/>
        <v>13.768477568790763</v>
      </c>
      <c r="K25" s="110">
        <v>2.5110416666666666E-2</v>
      </c>
      <c r="L25" s="111">
        <f t="shared" si="4"/>
        <v>1.0151157407407406E-2</v>
      </c>
      <c r="M25" s="112">
        <f t="shared" si="5"/>
        <v>14.751514145855804</v>
      </c>
      <c r="N25" s="110">
        <f t="shared" si="6"/>
        <v>5.2013657407407404E-2</v>
      </c>
      <c r="O25" s="113">
        <f t="shared" si="7"/>
        <v>14.243054041183983</v>
      </c>
      <c r="P25" s="81" t="s">
        <v>166</v>
      </c>
      <c r="Q25" s="71"/>
      <c r="R25" s="70"/>
      <c r="S25" s="1"/>
      <c r="T25" s="1"/>
    </row>
    <row r="26" spans="1:21" ht="15" customHeight="1">
      <c r="A26" s="40">
        <v>5</v>
      </c>
      <c r="B26" s="31" t="s">
        <v>111</v>
      </c>
      <c r="C26" s="19" t="s">
        <v>32</v>
      </c>
      <c r="D26" s="100" t="s">
        <v>17</v>
      </c>
      <c r="E26" s="16">
        <v>7</v>
      </c>
      <c r="F26" s="74">
        <v>1987</v>
      </c>
      <c r="G26" s="75" t="s">
        <v>113</v>
      </c>
      <c r="H26" s="35">
        <v>2.7608101851851852E-2</v>
      </c>
      <c r="I26" s="34">
        <f t="shared" si="2"/>
        <v>1.274050925925926E-2</v>
      </c>
      <c r="J26" s="36">
        <f t="shared" si="3"/>
        <v>13.416955234893139</v>
      </c>
      <c r="K26" s="110">
        <v>2.5167708333333334E-2</v>
      </c>
      <c r="L26" s="111">
        <f t="shared" si="4"/>
        <v>1.0208449074074073E-2</v>
      </c>
      <c r="M26" s="112">
        <f t="shared" si="5"/>
        <v>14.717933860353464</v>
      </c>
      <c r="N26" s="110">
        <f t="shared" si="6"/>
        <v>5.2775810185185186E-2</v>
      </c>
      <c r="O26" s="113">
        <f t="shared" si="7"/>
        <v>14.037365428097099</v>
      </c>
      <c r="P26" s="81" t="s">
        <v>167</v>
      </c>
      <c r="Q26" s="71"/>
      <c r="R26" s="70"/>
      <c r="S26" s="1"/>
      <c r="T26" s="1"/>
    </row>
    <row r="27" spans="1:21" ht="15" customHeight="1" thickBot="1">
      <c r="A27" s="41">
        <v>6</v>
      </c>
      <c r="B27" s="42" t="s">
        <v>112</v>
      </c>
      <c r="C27" s="43" t="s">
        <v>18</v>
      </c>
      <c r="D27" s="45"/>
      <c r="E27" s="46">
        <v>61</v>
      </c>
      <c r="F27" s="76">
        <v>1972</v>
      </c>
      <c r="G27" s="77" t="s">
        <v>114</v>
      </c>
      <c r="H27" s="37">
        <v>2.8750925925925926E-2</v>
      </c>
      <c r="I27" s="38">
        <f t="shared" ref="I27" si="8">H27-$H$22</f>
        <v>1.3883333333333334E-2</v>
      </c>
      <c r="J27" s="39">
        <f t="shared" ref="J27" si="9">$Q$17/(H27*24000)</f>
        <v>12.883643038871533</v>
      </c>
      <c r="K27" s="66">
        <v>2.5910300925925927E-2</v>
      </c>
      <c r="L27" s="114">
        <f t="shared" ref="L27" si="10">K27-$K$22</f>
        <v>1.0951041666666666E-2</v>
      </c>
      <c r="M27" s="116">
        <f t="shared" ref="M27" si="11">$Q$17/(K27*24000)</f>
        <v>14.296115962745404</v>
      </c>
      <c r="N27" s="66">
        <f t="shared" ref="N27" si="12">H27+K27</f>
        <v>5.4661226851851853E-2</v>
      </c>
      <c r="O27" s="67">
        <f t="shared" ref="O27" si="13">$Q$17*2/(N27*24000)</f>
        <v>13.553177928867413</v>
      </c>
      <c r="P27" s="82" t="s">
        <v>168</v>
      </c>
      <c r="Q27" s="72"/>
      <c r="R27" s="63"/>
      <c r="S27" s="1"/>
      <c r="T27" s="1"/>
      <c r="U27" s="1"/>
    </row>
    <row r="28" spans="1:2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88"/>
      <c r="Q28" s="2"/>
      <c r="R28" s="2"/>
      <c r="S28" s="1"/>
      <c r="T28" s="1"/>
    </row>
    <row r="29" spans="1:21" ht="15.75" customHeight="1">
      <c r="A29" s="28" t="s">
        <v>94</v>
      </c>
      <c r="B29" s="6"/>
      <c r="C29" s="28"/>
      <c r="D29" s="6"/>
      <c r="E29" s="7"/>
      <c r="F29" s="7"/>
      <c r="G29" s="7"/>
      <c r="H29" s="15"/>
      <c r="I29" s="15"/>
      <c r="J29" s="15"/>
      <c r="K29" s="15"/>
      <c r="L29" s="15"/>
      <c r="M29" s="7" t="s">
        <v>7</v>
      </c>
      <c r="N29" s="7"/>
      <c r="O29" s="7" t="s">
        <v>85</v>
      </c>
      <c r="Q29" s="8">
        <v>2660</v>
      </c>
      <c r="R29" s="136" t="s">
        <v>8</v>
      </c>
      <c r="S29" s="1"/>
      <c r="T29" s="1"/>
    </row>
    <row r="30" spans="1:21" ht="15.75" customHeight="1" thickBot="1">
      <c r="A30" s="7"/>
      <c r="B30" s="6"/>
      <c r="C30" s="6"/>
      <c r="D30" s="6"/>
      <c r="E30" s="7"/>
      <c r="F30" s="7"/>
      <c r="G30" s="6"/>
      <c r="H30" s="7"/>
      <c r="I30" s="7"/>
      <c r="J30" s="7"/>
      <c r="K30" s="7"/>
      <c r="L30" s="7"/>
      <c r="M30" s="7" t="s">
        <v>86</v>
      </c>
      <c r="N30" s="6"/>
      <c r="O30" s="7"/>
      <c r="Q30" s="8">
        <v>37</v>
      </c>
      <c r="R30" s="136" t="s">
        <v>8</v>
      </c>
      <c r="S30" s="1"/>
      <c r="T30" s="1"/>
    </row>
    <row r="31" spans="1:21" ht="15" customHeight="1" thickBot="1">
      <c r="A31" s="207" t="s">
        <v>4</v>
      </c>
      <c r="B31" s="209" t="s">
        <v>14</v>
      </c>
      <c r="C31" s="209" t="s">
        <v>19</v>
      </c>
      <c r="D31" s="211" t="s">
        <v>15</v>
      </c>
      <c r="E31" s="211" t="s">
        <v>13</v>
      </c>
      <c r="F31" s="211" t="s">
        <v>30</v>
      </c>
      <c r="G31" s="209" t="s">
        <v>29</v>
      </c>
      <c r="H31" s="222" t="s">
        <v>46</v>
      </c>
      <c r="I31" s="223"/>
      <c r="J31" s="223"/>
      <c r="K31" s="223"/>
      <c r="L31" s="223"/>
      <c r="M31" s="241"/>
      <c r="N31" s="258" t="s">
        <v>5</v>
      </c>
      <c r="O31" s="209" t="s">
        <v>6</v>
      </c>
      <c r="P31" s="225" t="s">
        <v>0</v>
      </c>
      <c r="Q31" s="209" t="s">
        <v>16</v>
      </c>
      <c r="R31" s="220" t="s">
        <v>3</v>
      </c>
      <c r="S31" s="1"/>
      <c r="T31" s="1"/>
    </row>
    <row r="32" spans="1:21" ht="15.75" customHeight="1">
      <c r="A32" s="208"/>
      <c r="B32" s="210"/>
      <c r="C32" s="210"/>
      <c r="D32" s="212"/>
      <c r="E32" s="212"/>
      <c r="F32" s="212"/>
      <c r="G32" s="210"/>
      <c r="H32" s="229" t="s">
        <v>1</v>
      </c>
      <c r="I32" s="230"/>
      <c r="J32" s="231"/>
      <c r="K32" s="229" t="s">
        <v>2</v>
      </c>
      <c r="L32" s="232"/>
      <c r="M32" s="240"/>
      <c r="N32" s="259"/>
      <c r="O32" s="210"/>
      <c r="P32" s="226"/>
      <c r="Q32" s="210"/>
      <c r="R32" s="221"/>
      <c r="S32" s="1"/>
      <c r="T32" s="1"/>
    </row>
    <row r="33" spans="1:20" ht="25.5">
      <c r="A33" s="208"/>
      <c r="B33" s="210"/>
      <c r="C33" s="210"/>
      <c r="D33" s="213"/>
      <c r="E33" s="213"/>
      <c r="F33" s="213"/>
      <c r="G33" s="210"/>
      <c r="H33" s="98" t="s">
        <v>38</v>
      </c>
      <c r="I33" s="99" t="s">
        <v>37</v>
      </c>
      <c r="J33" s="101" t="s">
        <v>6</v>
      </c>
      <c r="K33" s="98" t="s">
        <v>38</v>
      </c>
      <c r="L33" s="99" t="s">
        <v>37</v>
      </c>
      <c r="M33" s="101" t="s">
        <v>6</v>
      </c>
      <c r="N33" s="259"/>
      <c r="O33" s="210"/>
      <c r="P33" s="227"/>
      <c r="Q33" s="228"/>
      <c r="R33" s="221"/>
      <c r="S33" s="1"/>
      <c r="T33" s="1"/>
    </row>
    <row r="34" spans="1:20" ht="15" customHeight="1">
      <c r="A34" s="40">
        <v>1</v>
      </c>
      <c r="B34" s="31" t="s">
        <v>54</v>
      </c>
      <c r="C34" s="19" t="s">
        <v>33</v>
      </c>
      <c r="D34" s="100" t="s">
        <v>48</v>
      </c>
      <c r="E34" s="16">
        <v>14</v>
      </c>
      <c r="F34" s="60">
        <v>2004</v>
      </c>
      <c r="G34" s="18" t="s">
        <v>55</v>
      </c>
      <c r="H34" s="35">
        <v>7.679050925925926E-3</v>
      </c>
      <c r="I34" s="34">
        <f>H34-$H$35</f>
        <v>2.634259259259265E-4</v>
      </c>
      <c r="J34" s="36">
        <f>$Q$38/(H34*24000)</f>
        <v>14.433207228661432</v>
      </c>
      <c r="K34" s="110">
        <v>6.7158564814814815E-3</v>
      </c>
      <c r="L34" s="111">
        <f>K34-$K$34</f>
        <v>0</v>
      </c>
      <c r="M34" s="112">
        <f>$Q$38/(K34*24000)</f>
        <v>16.503231365790608</v>
      </c>
      <c r="N34" s="110">
        <f>H34+K34</f>
        <v>1.4394907407407408E-2</v>
      </c>
      <c r="O34" s="113">
        <f>$Q$38*2/(N34*24000)</f>
        <v>15.398964397131186</v>
      </c>
      <c r="P34" s="80">
        <v>1</v>
      </c>
      <c r="Q34" s="58"/>
      <c r="R34" s="70"/>
      <c r="S34" s="1"/>
      <c r="T34" s="1"/>
    </row>
    <row r="35" spans="1:20" ht="15" customHeight="1">
      <c r="A35" s="40">
        <v>2</v>
      </c>
      <c r="B35" s="31" t="s">
        <v>68</v>
      </c>
      <c r="C35" s="19" t="s">
        <v>18</v>
      </c>
      <c r="D35" s="100" t="s">
        <v>48</v>
      </c>
      <c r="E35" s="16">
        <v>12</v>
      </c>
      <c r="F35" s="60">
        <v>1999</v>
      </c>
      <c r="G35" s="18" t="s">
        <v>67</v>
      </c>
      <c r="H35" s="35">
        <v>7.4156249999999995E-3</v>
      </c>
      <c r="I35" s="34">
        <f>H35-$H$35</f>
        <v>0</v>
      </c>
      <c r="J35" s="36">
        <f>$Q$38/(H35*24000)</f>
        <v>14.945919370698132</v>
      </c>
      <c r="K35" s="110">
        <v>7.199652777777777E-3</v>
      </c>
      <c r="L35" s="111">
        <f>K35-$K$34</f>
        <v>4.8379629629629554E-4</v>
      </c>
      <c r="M35" s="112">
        <f>$Q$38/(K35*24000)</f>
        <v>15.394260911502291</v>
      </c>
      <c r="N35" s="110">
        <f>H35+K35</f>
        <v>1.4615277777777776E-2</v>
      </c>
      <c r="O35" s="113">
        <f>$Q$38*2/(N35*24000)</f>
        <v>15.166777534923504</v>
      </c>
      <c r="P35" s="80">
        <v>2</v>
      </c>
      <c r="Q35" s="58"/>
      <c r="R35" s="62" t="s">
        <v>84</v>
      </c>
      <c r="S35" s="1"/>
      <c r="T35" s="1"/>
    </row>
    <row r="36" spans="1:20" ht="15" customHeight="1" thickBot="1">
      <c r="A36" s="41">
        <v>3</v>
      </c>
      <c r="B36" s="42" t="s">
        <v>56</v>
      </c>
      <c r="C36" s="43" t="s">
        <v>33</v>
      </c>
      <c r="D36" s="45" t="s">
        <v>17</v>
      </c>
      <c r="E36" s="46">
        <v>13</v>
      </c>
      <c r="F36" s="61">
        <v>2002</v>
      </c>
      <c r="G36" s="44" t="s">
        <v>57</v>
      </c>
      <c r="H36" s="37" t="s">
        <v>45</v>
      </c>
      <c r="I36" s="38"/>
      <c r="J36" s="39"/>
      <c r="K36" s="37" t="s">
        <v>45</v>
      </c>
      <c r="L36" s="114"/>
      <c r="M36" s="116"/>
      <c r="N36" s="66"/>
      <c r="O36" s="67"/>
      <c r="P36" s="119"/>
      <c r="Q36" s="59"/>
      <c r="R36" s="78"/>
      <c r="S36" s="1"/>
      <c r="T36" s="1"/>
    </row>
    <row r="37" spans="1:20">
      <c r="A37" s="20"/>
      <c r="B37" s="22"/>
      <c r="C37" s="29"/>
      <c r="D37" s="20"/>
      <c r="E37" s="21"/>
      <c r="F37" s="21"/>
      <c r="G37" s="23"/>
      <c r="H37" s="24"/>
      <c r="I37" s="24"/>
      <c r="J37" s="24"/>
      <c r="K37" s="24"/>
      <c r="L37" s="24"/>
      <c r="M37" s="24"/>
      <c r="N37" s="25"/>
      <c r="O37" s="26"/>
      <c r="P37" s="30"/>
      <c r="Q37" s="27"/>
      <c r="R37" s="23"/>
      <c r="S37" s="1"/>
      <c r="T37" s="1"/>
    </row>
    <row r="38" spans="1:20" ht="15.75" customHeight="1">
      <c r="A38" s="28" t="s">
        <v>95</v>
      </c>
      <c r="B38" s="6"/>
      <c r="C38" s="28"/>
      <c r="D38" s="6"/>
      <c r="E38" s="7"/>
      <c r="F38" s="7"/>
      <c r="G38" s="7"/>
      <c r="H38" s="15"/>
      <c r="I38" s="15"/>
      <c r="J38" s="15"/>
      <c r="K38" s="15"/>
      <c r="L38" s="15"/>
      <c r="M38" s="7" t="s">
        <v>7</v>
      </c>
      <c r="N38" s="7"/>
      <c r="O38" s="7" t="s">
        <v>85</v>
      </c>
      <c r="Q38" s="8">
        <v>2660</v>
      </c>
      <c r="R38" s="136" t="s">
        <v>8</v>
      </c>
      <c r="S38" s="1"/>
      <c r="T38" s="1"/>
    </row>
    <row r="39" spans="1:20" ht="15.75" customHeight="1" thickBot="1">
      <c r="A39" s="7"/>
      <c r="B39" s="6"/>
      <c r="C39" s="6"/>
      <c r="D39" s="6"/>
      <c r="E39" s="7"/>
      <c r="F39" s="7"/>
      <c r="G39" s="6"/>
      <c r="H39" s="7"/>
      <c r="I39" s="7"/>
      <c r="J39" s="7"/>
      <c r="K39" s="7"/>
      <c r="L39" s="7"/>
      <c r="M39" s="7" t="s">
        <v>86</v>
      </c>
      <c r="N39" s="6"/>
      <c r="O39" s="7"/>
      <c r="Q39" s="8">
        <v>37</v>
      </c>
      <c r="R39" s="136" t="s">
        <v>8</v>
      </c>
      <c r="S39" s="1"/>
      <c r="T39" s="1"/>
    </row>
    <row r="40" spans="1:20" ht="15" customHeight="1" thickBot="1">
      <c r="A40" s="207" t="s">
        <v>4</v>
      </c>
      <c r="B40" s="209" t="s">
        <v>14</v>
      </c>
      <c r="C40" s="209" t="s">
        <v>19</v>
      </c>
      <c r="D40" s="211" t="s">
        <v>15</v>
      </c>
      <c r="E40" s="211" t="s">
        <v>13</v>
      </c>
      <c r="F40" s="211" t="s">
        <v>30</v>
      </c>
      <c r="G40" s="209" t="s">
        <v>29</v>
      </c>
      <c r="H40" s="222" t="s">
        <v>46</v>
      </c>
      <c r="I40" s="223"/>
      <c r="J40" s="223"/>
      <c r="K40" s="223"/>
      <c r="L40" s="223"/>
      <c r="M40" s="241"/>
      <c r="N40" s="207" t="s">
        <v>5</v>
      </c>
      <c r="O40" s="209" t="s">
        <v>6</v>
      </c>
      <c r="P40" s="225" t="s">
        <v>0</v>
      </c>
      <c r="Q40" s="209" t="s">
        <v>16</v>
      </c>
      <c r="R40" s="220" t="s">
        <v>3</v>
      </c>
      <c r="S40" s="1"/>
      <c r="T40" s="1"/>
    </row>
    <row r="41" spans="1:20" ht="15.75" customHeight="1">
      <c r="A41" s="208"/>
      <c r="B41" s="210"/>
      <c r="C41" s="210"/>
      <c r="D41" s="212"/>
      <c r="E41" s="212"/>
      <c r="F41" s="212"/>
      <c r="G41" s="210"/>
      <c r="H41" s="229" t="s">
        <v>1</v>
      </c>
      <c r="I41" s="230"/>
      <c r="J41" s="231"/>
      <c r="K41" s="229" t="s">
        <v>2</v>
      </c>
      <c r="L41" s="232"/>
      <c r="M41" s="240"/>
      <c r="N41" s="208"/>
      <c r="O41" s="210"/>
      <c r="P41" s="226"/>
      <c r="Q41" s="210"/>
      <c r="R41" s="221"/>
      <c r="S41" s="1"/>
      <c r="T41" s="1"/>
    </row>
    <row r="42" spans="1:20" ht="25.5">
      <c r="A42" s="208"/>
      <c r="B42" s="210"/>
      <c r="C42" s="210"/>
      <c r="D42" s="213"/>
      <c r="E42" s="213"/>
      <c r="F42" s="213"/>
      <c r="G42" s="210"/>
      <c r="H42" s="98" t="s">
        <v>38</v>
      </c>
      <c r="I42" s="99" t="s">
        <v>37</v>
      </c>
      <c r="J42" s="101" t="s">
        <v>6</v>
      </c>
      <c r="K42" s="103" t="s">
        <v>38</v>
      </c>
      <c r="L42" s="102" t="s">
        <v>37</v>
      </c>
      <c r="M42" s="104" t="s">
        <v>6</v>
      </c>
      <c r="N42" s="208"/>
      <c r="O42" s="210"/>
      <c r="P42" s="227"/>
      <c r="Q42" s="228"/>
      <c r="R42" s="221"/>
      <c r="S42" s="1"/>
      <c r="T42" s="1"/>
    </row>
    <row r="43" spans="1:20" ht="15" customHeight="1">
      <c r="A43" s="40">
        <v>1</v>
      </c>
      <c r="B43" s="31" t="s">
        <v>50</v>
      </c>
      <c r="C43" s="19" t="s">
        <v>18</v>
      </c>
      <c r="D43" s="100" t="s">
        <v>11</v>
      </c>
      <c r="E43" s="16">
        <v>16</v>
      </c>
      <c r="F43" s="60">
        <v>2003</v>
      </c>
      <c r="G43" s="18" t="s">
        <v>51</v>
      </c>
      <c r="H43" s="35">
        <v>5.4762731481481476E-3</v>
      </c>
      <c r="I43" s="34">
        <f>H43-$H$43</f>
        <v>0</v>
      </c>
      <c r="J43" s="36">
        <f>$Q$38/(H43*24000)</f>
        <v>20.238824896967138</v>
      </c>
      <c r="K43" s="110">
        <v>5.2061342592592593E-3</v>
      </c>
      <c r="L43" s="111">
        <f>K43-$K$44</f>
        <v>6.7939814814814946E-5</v>
      </c>
      <c r="M43" s="112">
        <f>$Q$29/(K43*24000)</f>
        <v>21.288988684111068</v>
      </c>
      <c r="N43" s="110">
        <f>H43+K43</f>
        <v>1.0682407407407408E-2</v>
      </c>
      <c r="O43" s="113">
        <f t="shared" ref="O43" si="14">$Q$29*2/(N43*24000)</f>
        <v>20.750628412932304</v>
      </c>
      <c r="P43" s="80">
        <v>1</v>
      </c>
      <c r="Q43" s="58"/>
      <c r="R43" s="70"/>
      <c r="S43" s="1"/>
      <c r="T43" s="1"/>
    </row>
    <row r="44" spans="1:20" ht="15" customHeight="1">
      <c r="A44" s="40">
        <v>2</v>
      </c>
      <c r="B44" s="31" t="s">
        <v>115</v>
      </c>
      <c r="C44" s="19" t="s">
        <v>116</v>
      </c>
      <c r="D44" s="17"/>
      <c r="E44" s="16">
        <v>17</v>
      </c>
      <c r="F44" s="60">
        <v>1999</v>
      </c>
      <c r="G44" s="18" t="s">
        <v>175</v>
      </c>
      <c r="H44" s="35">
        <v>6.0401620370370375E-3</v>
      </c>
      <c r="I44" s="34">
        <f t="shared" ref="I44:I45" si="15">H44-$H$43</f>
        <v>5.6388888888888981E-4</v>
      </c>
      <c r="J44" s="36">
        <f>$Q$38/(H44*24000)</f>
        <v>18.349397359495658</v>
      </c>
      <c r="K44" s="110">
        <v>5.1381944444444444E-3</v>
      </c>
      <c r="L44" s="111">
        <f>K44-$K$44</f>
        <v>0</v>
      </c>
      <c r="M44" s="112">
        <f t="shared" ref="M44" si="16">$Q$38/(K44*24000)</f>
        <v>21.570482497634817</v>
      </c>
      <c r="N44" s="110">
        <f>H44+K44</f>
        <v>1.1178356481481482E-2</v>
      </c>
      <c r="O44" s="113">
        <f t="shared" ref="O44" si="17">$Q$38*2/(N44*24000)</f>
        <v>19.829987264575848</v>
      </c>
      <c r="P44" s="80">
        <v>2</v>
      </c>
      <c r="Q44" s="58"/>
      <c r="R44" s="70"/>
      <c r="S44" s="1"/>
      <c r="T44" s="1"/>
    </row>
    <row r="45" spans="1:20" ht="15" customHeight="1" thickBot="1">
      <c r="A45" s="41">
        <v>3</v>
      </c>
      <c r="B45" s="42" t="s">
        <v>52</v>
      </c>
      <c r="C45" s="43" t="s">
        <v>33</v>
      </c>
      <c r="D45" s="100" t="s">
        <v>17</v>
      </c>
      <c r="E45" s="46">
        <v>15</v>
      </c>
      <c r="F45" s="61">
        <v>2002</v>
      </c>
      <c r="G45" s="44" t="s">
        <v>174</v>
      </c>
      <c r="H45" s="37">
        <v>6.2615740740740748E-3</v>
      </c>
      <c r="I45" s="38">
        <f t="shared" si="15"/>
        <v>7.8530092592592714E-4</v>
      </c>
      <c r="J45" s="39">
        <f>$Q$38/(H45*24000)</f>
        <v>17.700554528650645</v>
      </c>
      <c r="K45" s="66">
        <v>5.8732638888888888E-3</v>
      </c>
      <c r="L45" s="114">
        <f>K45-$K$44</f>
        <v>7.3506944444444444E-4</v>
      </c>
      <c r="M45" s="116">
        <f t="shared" ref="M45" si="18">$Q$38/(K45*24000)</f>
        <v>18.870824711794263</v>
      </c>
      <c r="N45" s="66">
        <f>H45+K45</f>
        <v>1.2134837962962964E-2</v>
      </c>
      <c r="O45" s="67">
        <f t="shared" ref="O45" si="19">$Q$38*2/(N45*24000)</f>
        <v>18.266965520530306</v>
      </c>
      <c r="P45" s="84" t="s">
        <v>165</v>
      </c>
      <c r="Q45" s="72"/>
      <c r="R45" s="63"/>
      <c r="S45" s="1"/>
      <c r="T45" s="1"/>
    </row>
    <row r="46" spans="1:20">
      <c r="A46" s="20"/>
      <c r="B46" s="22"/>
      <c r="C46" s="29"/>
      <c r="D46" s="20"/>
      <c r="E46" s="21"/>
      <c r="F46" s="21"/>
      <c r="G46" s="23"/>
      <c r="H46" s="24"/>
      <c r="I46" s="24"/>
      <c r="J46" s="24"/>
      <c r="K46" s="24"/>
      <c r="L46" s="24"/>
      <c r="M46" s="24"/>
      <c r="N46" s="25"/>
      <c r="O46" s="26"/>
      <c r="P46" s="30"/>
      <c r="Q46" s="27"/>
      <c r="R46" s="23"/>
      <c r="S46" s="1"/>
      <c r="T46" s="1"/>
    </row>
    <row r="47" spans="1:20" ht="15.75" customHeight="1">
      <c r="A47" s="28" t="s">
        <v>96</v>
      </c>
      <c r="B47" s="6"/>
      <c r="C47" s="9"/>
      <c r="D47" s="6"/>
      <c r="E47" s="7"/>
      <c r="F47" s="7"/>
      <c r="G47" s="7"/>
      <c r="H47" s="15"/>
      <c r="I47" s="15"/>
      <c r="J47" s="15"/>
      <c r="K47" s="15"/>
      <c r="L47" s="15"/>
      <c r="M47" s="7" t="s">
        <v>7</v>
      </c>
      <c r="N47" s="7"/>
      <c r="O47" s="7" t="s">
        <v>85</v>
      </c>
      <c r="Q47" s="8">
        <v>11000</v>
      </c>
      <c r="R47" s="136" t="s">
        <v>8</v>
      </c>
      <c r="S47" s="1"/>
      <c r="T47" s="1"/>
    </row>
    <row r="48" spans="1:20" ht="15.75" customHeight="1" thickBot="1">
      <c r="A48" s="7"/>
      <c r="B48" s="6"/>
      <c r="C48" s="6"/>
      <c r="D48" s="6"/>
      <c r="E48" s="7"/>
      <c r="F48" s="7"/>
      <c r="G48" s="6"/>
      <c r="H48" s="7"/>
      <c r="I48" s="7"/>
      <c r="J48" s="7"/>
      <c r="K48" s="7"/>
      <c r="L48" s="7"/>
      <c r="M48" s="7" t="s">
        <v>86</v>
      </c>
      <c r="N48" s="6"/>
      <c r="O48" s="7"/>
      <c r="Q48" s="8">
        <v>120</v>
      </c>
      <c r="R48" s="136" t="s">
        <v>8</v>
      </c>
      <c r="S48" s="1"/>
      <c r="T48" s="1"/>
    </row>
    <row r="49" spans="1:20" ht="15" customHeight="1" thickBot="1">
      <c r="A49" s="207" t="s">
        <v>4</v>
      </c>
      <c r="B49" s="209" t="s">
        <v>14</v>
      </c>
      <c r="C49" s="209" t="s">
        <v>19</v>
      </c>
      <c r="D49" s="235" t="s">
        <v>15</v>
      </c>
      <c r="E49" s="235" t="s">
        <v>13</v>
      </c>
      <c r="F49" s="235" t="s">
        <v>30</v>
      </c>
      <c r="G49" s="220" t="s">
        <v>29</v>
      </c>
      <c r="H49" s="237" t="s">
        <v>46</v>
      </c>
      <c r="I49" s="238"/>
      <c r="J49" s="238"/>
      <c r="K49" s="238"/>
      <c r="L49" s="238"/>
      <c r="M49" s="239"/>
      <c r="N49" s="207" t="s">
        <v>5</v>
      </c>
      <c r="O49" s="209" t="s">
        <v>6</v>
      </c>
      <c r="P49" s="225" t="s">
        <v>0</v>
      </c>
      <c r="Q49" s="209" t="s">
        <v>16</v>
      </c>
      <c r="R49" s="220" t="s">
        <v>3</v>
      </c>
      <c r="S49" s="1"/>
      <c r="T49" s="1"/>
    </row>
    <row r="50" spans="1:20" ht="15.75" customHeight="1">
      <c r="A50" s="208"/>
      <c r="B50" s="210"/>
      <c r="C50" s="210"/>
      <c r="D50" s="236"/>
      <c r="E50" s="236"/>
      <c r="F50" s="236"/>
      <c r="G50" s="221"/>
      <c r="H50" s="207" t="s">
        <v>1</v>
      </c>
      <c r="I50" s="209"/>
      <c r="J50" s="220"/>
      <c r="K50" s="207" t="s">
        <v>2</v>
      </c>
      <c r="L50" s="233"/>
      <c r="M50" s="234"/>
      <c r="N50" s="208"/>
      <c r="O50" s="210"/>
      <c r="P50" s="226"/>
      <c r="Q50" s="210"/>
      <c r="R50" s="221"/>
      <c r="S50" s="1"/>
      <c r="T50" s="1"/>
    </row>
    <row r="51" spans="1:20" ht="25.5">
      <c r="A51" s="208"/>
      <c r="B51" s="210"/>
      <c r="C51" s="210"/>
      <c r="D51" s="236"/>
      <c r="E51" s="236"/>
      <c r="F51" s="236"/>
      <c r="G51" s="221"/>
      <c r="H51" s="98" t="s">
        <v>38</v>
      </c>
      <c r="I51" s="99" t="s">
        <v>37</v>
      </c>
      <c r="J51" s="101" t="s">
        <v>6</v>
      </c>
      <c r="K51" s="103" t="s">
        <v>38</v>
      </c>
      <c r="L51" s="102" t="s">
        <v>37</v>
      </c>
      <c r="M51" s="104" t="s">
        <v>6</v>
      </c>
      <c r="N51" s="208"/>
      <c r="O51" s="210"/>
      <c r="P51" s="227"/>
      <c r="Q51" s="228"/>
      <c r="R51" s="221"/>
      <c r="S51" s="1"/>
      <c r="T51" s="1"/>
    </row>
    <row r="52" spans="1:20" ht="15" customHeight="1">
      <c r="A52" s="40">
        <v>1</v>
      </c>
      <c r="B52" s="31" t="s">
        <v>117</v>
      </c>
      <c r="C52" s="19" t="s">
        <v>36</v>
      </c>
      <c r="D52" s="100" t="s">
        <v>12</v>
      </c>
      <c r="E52" s="16">
        <v>19</v>
      </c>
      <c r="F52" s="74">
        <v>1973</v>
      </c>
      <c r="G52" s="91" t="s">
        <v>60</v>
      </c>
      <c r="H52" s="35">
        <v>2.333773148148148E-2</v>
      </c>
      <c r="I52" s="34">
        <f>H52-$H$52</f>
        <v>0</v>
      </c>
      <c r="J52" s="36">
        <f>$Q$47/(H52*24000)</f>
        <v>19.639155317946024</v>
      </c>
      <c r="K52" s="110">
        <v>2.4932523148148148E-2</v>
      </c>
      <c r="L52" s="111">
        <f>K52-$K$52</f>
        <v>0</v>
      </c>
      <c r="M52" s="112">
        <f>$Q$47/(K52*24000)</f>
        <v>18.382950277833224</v>
      </c>
      <c r="N52" s="110">
        <f>H52+K52</f>
        <v>4.8270254629629625E-2</v>
      </c>
      <c r="O52" s="113">
        <f>$Q$47*2/(N52*24000)</f>
        <v>18.990301039431252</v>
      </c>
      <c r="P52" s="80">
        <v>1</v>
      </c>
      <c r="Q52" s="58"/>
      <c r="R52" s="70"/>
      <c r="S52" s="1"/>
      <c r="T52" s="1"/>
    </row>
    <row r="53" spans="1:20" ht="15" customHeight="1">
      <c r="A53" s="40">
        <v>2</v>
      </c>
      <c r="B53" s="31" t="s">
        <v>118</v>
      </c>
      <c r="C53" s="19" t="s">
        <v>119</v>
      </c>
      <c r="D53" s="100" t="s">
        <v>48</v>
      </c>
      <c r="E53" s="16">
        <v>18</v>
      </c>
      <c r="F53" s="74">
        <v>2000</v>
      </c>
      <c r="G53" s="91" t="s">
        <v>159</v>
      </c>
      <c r="H53" s="35">
        <v>9.3065856481481482E-2</v>
      </c>
      <c r="I53" s="34">
        <f t="shared" ref="I53" si="20">H53-$H$52</f>
        <v>6.9728125000000002E-2</v>
      </c>
      <c r="J53" s="36">
        <f>$Q$47/(H53*24000)</f>
        <v>4.9248279730228868</v>
      </c>
      <c r="K53" s="110">
        <v>2.6144560185185187E-2</v>
      </c>
      <c r="L53" s="111">
        <f t="shared" ref="L53:L54" si="21">K53-$K$52</f>
        <v>1.2120370370370392E-3</v>
      </c>
      <c r="M53" s="112">
        <f t="shared" ref="M53:M54" si="22">$Q$47/(K53*24000)</f>
        <v>17.530734121626107</v>
      </c>
      <c r="N53" s="110">
        <f t="shared" ref="N53:N54" si="23">H53+K53</f>
        <v>0.11921041666666667</v>
      </c>
      <c r="O53" s="113">
        <f t="shared" ref="O53:O54" si="24">$Q$47*2/(N53*24000)</f>
        <v>7.6894846297687911</v>
      </c>
      <c r="P53" s="80">
        <v>2</v>
      </c>
      <c r="Q53" s="58"/>
      <c r="R53" s="70"/>
      <c r="S53" s="1"/>
      <c r="T53" s="1"/>
    </row>
    <row r="54" spans="1:20" ht="15" customHeight="1" thickBot="1">
      <c r="A54" s="41">
        <v>3</v>
      </c>
      <c r="B54" s="42" t="s">
        <v>120</v>
      </c>
      <c r="C54" s="43" t="s">
        <v>119</v>
      </c>
      <c r="D54" s="45"/>
      <c r="E54" s="46">
        <v>20</v>
      </c>
      <c r="F54" s="76">
        <v>1998</v>
      </c>
      <c r="G54" s="92" t="s">
        <v>160</v>
      </c>
      <c r="H54" s="37">
        <v>9.4920023148148139E-2</v>
      </c>
      <c r="I54" s="38">
        <f t="shared" ref="I54" si="25">H54-$H$52</f>
        <v>7.1582291666666659E-2</v>
      </c>
      <c r="J54" s="39">
        <f>$Q$47/(H54*24000)</f>
        <v>4.828626438680713</v>
      </c>
      <c r="K54" s="66">
        <v>2.7008564814814815E-2</v>
      </c>
      <c r="L54" s="114">
        <f t="shared" si="21"/>
        <v>2.076041666666667E-3</v>
      </c>
      <c r="M54" s="116">
        <f t="shared" si="22"/>
        <v>16.969925520882438</v>
      </c>
      <c r="N54" s="66">
        <f t="shared" si="23"/>
        <v>0.12192858796296295</v>
      </c>
      <c r="O54" s="67">
        <f t="shared" si="24"/>
        <v>7.5180618588407961</v>
      </c>
      <c r="P54" s="84" t="s">
        <v>165</v>
      </c>
      <c r="Q54" s="59"/>
      <c r="R54" s="78"/>
      <c r="S54" s="1"/>
      <c r="T54" s="1"/>
    </row>
    <row r="55" spans="1:20">
      <c r="A55" s="20"/>
      <c r="B55" s="22"/>
      <c r="C55" s="29"/>
      <c r="D55" s="20"/>
      <c r="E55" s="21"/>
      <c r="F55" s="21"/>
      <c r="G55" s="23"/>
      <c r="H55" s="24"/>
      <c r="I55" s="24"/>
      <c r="J55" s="24"/>
      <c r="K55" s="24"/>
      <c r="L55" s="24"/>
      <c r="M55" s="24"/>
      <c r="N55" s="25"/>
      <c r="O55" s="26"/>
      <c r="P55" s="30"/>
      <c r="Q55" s="27"/>
      <c r="R55" s="23"/>
      <c r="S55" s="1"/>
      <c r="T55" s="1"/>
    </row>
    <row r="56" spans="1:20" ht="15.75" customHeight="1">
      <c r="A56" s="28" t="s">
        <v>97</v>
      </c>
      <c r="B56" s="6"/>
      <c r="C56" s="9"/>
      <c r="D56" s="6"/>
      <c r="E56" s="7"/>
      <c r="F56" s="7"/>
      <c r="G56" s="7"/>
      <c r="H56" s="15"/>
      <c r="I56" s="15"/>
      <c r="J56" s="15"/>
      <c r="K56" s="15"/>
      <c r="L56" s="15"/>
      <c r="M56" s="7" t="s">
        <v>7</v>
      </c>
      <c r="N56" s="7"/>
      <c r="O56" s="7" t="s">
        <v>85</v>
      </c>
      <c r="Q56" s="8">
        <v>8890</v>
      </c>
      <c r="R56" s="136" t="s">
        <v>8</v>
      </c>
      <c r="S56" s="1"/>
      <c r="T56" s="1"/>
    </row>
    <row r="57" spans="1:20" ht="15.75" customHeight="1" thickBot="1">
      <c r="A57" s="7"/>
      <c r="B57" s="6"/>
      <c r="C57" s="6"/>
      <c r="D57" s="6"/>
      <c r="E57" s="7"/>
      <c r="F57" s="7"/>
      <c r="G57" s="6"/>
      <c r="H57" s="7"/>
      <c r="I57" s="7"/>
      <c r="J57" s="7"/>
      <c r="K57" s="7"/>
      <c r="L57" s="7"/>
      <c r="M57" s="7" t="s">
        <v>86</v>
      </c>
      <c r="N57" s="6"/>
      <c r="O57" s="7"/>
      <c r="Q57" s="8">
        <v>118</v>
      </c>
      <c r="R57" s="136" t="s">
        <v>8</v>
      </c>
      <c r="S57" s="1"/>
      <c r="T57" s="1"/>
    </row>
    <row r="58" spans="1:20" ht="15" customHeight="1" thickBot="1">
      <c r="A58" s="207" t="s">
        <v>4</v>
      </c>
      <c r="B58" s="209" t="s">
        <v>14</v>
      </c>
      <c r="C58" s="209" t="s">
        <v>19</v>
      </c>
      <c r="D58" s="235" t="s">
        <v>15</v>
      </c>
      <c r="E58" s="235" t="s">
        <v>13</v>
      </c>
      <c r="F58" s="235" t="s">
        <v>30</v>
      </c>
      <c r="G58" s="220" t="s">
        <v>29</v>
      </c>
      <c r="H58" s="237" t="s">
        <v>46</v>
      </c>
      <c r="I58" s="238"/>
      <c r="J58" s="238"/>
      <c r="K58" s="238"/>
      <c r="L58" s="238"/>
      <c r="M58" s="239"/>
      <c r="N58" s="207" t="s">
        <v>5</v>
      </c>
      <c r="O58" s="209" t="s">
        <v>6</v>
      </c>
      <c r="P58" s="225" t="s">
        <v>0</v>
      </c>
      <c r="Q58" s="209" t="s">
        <v>16</v>
      </c>
      <c r="R58" s="220" t="s">
        <v>3</v>
      </c>
      <c r="S58" s="1"/>
      <c r="T58" s="1"/>
    </row>
    <row r="59" spans="1:20" ht="15.75" customHeight="1">
      <c r="A59" s="208"/>
      <c r="B59" s="210"/>
      <c r="C59" s="210"/>
      <c r="D59" s="236"/>
      <c r="E59" s="236"/>
      <c r="F59" s="236"/>
      <c r="G59" s="221"/>
      <c r="H59" s="207" t="s">
        <v>1</v>
      </c>
      <c r="I59" s="209"/>
      <c r="J59" s="220"/>
      <c r="K59" s="207" t="s">
        <v>2</v>
      </c>
      <c r="L59" s="233"/>
      <c r="M59" s="234"/>
      <c r="N59" s="208"/>
      <c r="O59" s="210"/>
      <c r="P59" s="226"/>
      <c r="Q59" s="210"/>
      <c r="R59" s="221"/>
      <c r="S59" s="1"/>
      <c r="T59" s="1"/>
    </row>
    <row r="60" spans="1:20" ht="25.5">
      <c r="A60" s="208"/>
      <c r="B60" s="210"/>
      <c r="C60" s="210"/>
      <c r="D60" s="236"/>
      <c r="E60" s="236"/>
      <c r="F60" s="236"/>
      <c r="G60" s="221"/>
      <c r="H60" s="47" t="s">
        <v>38</v>
      </c>
      <c r="I60" s="48" t="s">
        <v>37</v>
      </c>
      <c r="J60" s="49" t="s">
        <v>6</v>
      </c>
      <c r="K60" s="47" t="s">
        <v>38</v>
      </c>
      <c r="L60" s="48" t="s">
        <v>37</v>
      </c>
      <c r="M60" s="49" t="s">
        <v>6</v>
      </c>
      <c r="N60" s="208"/>
      <c r="O60" s="210"/>
      <c r="P60" s="227"/>
      <c r="Q60" s="228"/>
      <c r="R60" s="221"/>
      <c r="S60" s="1"/>
      <c r="T60" s="1"/>
    </row>
    <row r="61" spans="1:20" ht="15" customHeight="1">
      <c r="A61" s="40">
        <v>1</v>
      </c>
      <c r="B61" s="31" t="s">
        <v>27</v>
      </c>
      <c r="C61" s="19" t="s">
        <v>10</v>
      </c>
      <c r="D61" s="100" t="s">
        <v>87</v>
      </c>
      <c r="E61" s="16">
        <v>25</v>
      </c>
      <c r="F61" s="74">
        <v>1985</v>
      </c>
      <c r="G61" s="91" t="s">
        <v>137</v>
      </c>
      <c r="H61" s="35">
        <v>1.9176388888888889E-2</v>
      </c>
      <c r="I61" s="34">
        <f>H61-$H$61</f>
        <v>0</v>
      </c>
      <c r="J61" s="36">
        <f>$Q$56/(H61*24000)</f>
        <v>19.316288838994712</v>
      </c>
      <c r="K61" s="110">
        <v>1.8930902777777779E-2</v>
      </c>
      <c r="L61" s="111">
        <f>K61-$K$61</f>
        <v>0</v>
      </c>
      <c r="M61" s="112">
        <f>$Q$56/(K61*24000)</f>
        <v>19.566772436308945</v>
      </c>
      <c r="N61" s="110">
        <f>H61+K61</f>
        <v>3.8107291666666668E-2</v>
      </c>
      <c r="O61" s="113">
        <f>$Q$56*2/(N61*24000)</f>
        <v>19.440723833474564</v>
      </c>
      <c r="P61" s="80">
        <v>1</v>
      </c>
      <c r="Q61" s="71" t="s">
        <v>11</v>
      </c>
      <c r="R61" s="70"/>
      <c r="S61" s="1"/>
      <c r="T61" s="1"/>
    </row>
    <row r="62" spans="1:20" ht="15" customHeight="1">
      <c r="A62" s="40">
        <v>2</v>
      </c>
      <c r="B62" s="31" t="s">
        <v>47</v>
      </c>
      <c r="C62" s="19" t="s">
        <v>36</v>
      </c>
      <c r="D62" s="100" t="s">
        <v>48</v>
      </c>
      <c r="E62" s="16">
        <v>21</v>
      </c>
      <c r="F62" s="74">
        <v>1999</v>
      </c>
      <c r="G62" s="91" t="s">
        <v>156</v>
      </c>
      <c r="H62" s="35">
        <v>2.4369560185185185E-2</v>
      </c>
      <c r="I62" s="34">
        <f t="shared" ref="I62:I65" si="26">H62-$H$61</f>
        <v>5.1931712962962964E-3</v>
      </c>
      <c r="J62" s="36">
        <f t="shared" ref="J62:J65" si="27">$Q$56/(H62*24000)</f>
        <v>15.199973403371123</v>
      </c>
      <c r="K62" s="110">
        <v>2.3328935185185182E-2</v>
      </c>
      <c r="L62" s="111">
        <f t="shared" ref="L62:L65" si="28">K62-$K$61</f>
        <v>4.3980324074074026E-3</v>
      </c>
      <c r="M62" s="112">
        <f t="shared" ref="M62:M65" si="29">$Q$56/(K62*24000)</f>
        <v>15.877992875641244</v>
      </c>
      <c r="N62" s="110">
        <f t="shared" ref="N62:N65" si="30">H62+K62</f>
        <v>4.7698495370370367E-2</v>
      </c>
      <c r="O62" s="113">
        <f t="shared" ref="O62:O65" si="31">$Q$56*2/(N62*24000)</f>
        <v>15.531587057010785</v>
      </c>
      <c r="P62" s="80">
        <v>2</v>
      </c>
      <c r="Q62" s="71" t="s">
        <v>17</v>
      </c>
      <c r="R62" s="70"/>
      <c r="S62" s="1"/>
      <c r="T62" s="1"/>
    </row>
    <row r="63" spans="1:20" ht="15" customHeight="1">
      <c r="A63" s="40">
        <v>3</v>
      </c>
      <c r="B63" s="31" t="s">
        <v>121</v>
      </c>
      <c r="C63" s="19" t="s">
        <v>18</v>
      </c>
      <c r="D63" s="50"/>
      <c r="E63" s="16">
        <v>24</v>
      </c>
      <c r="F63" s="74">
        <v>1977</v>
      </c>
      <c r="G63" s="91" t="s">
        <v>157</v>
      </c>
      <c r="H63" s="35">
        <v>2.9824884259259263E-2</v>
      </c>
      <c r="I63" s="34">
        <f t="shared" si="26"/>
        <v>1.0648495370370374E-2</v>
      </c>
      <c r="J63" s="36">
        <f t="shared" si="27"/>
        <v>12.419718495694386</v>
      </c>
      <c r="K63" s="110">
        <v>2.7415277777777778E-2</v>
      </c>
      <c r="L63" s="111">
        <f t="shared" si="28"/>
        <v>8.4843749999999989E-3</v>
      </c>
      <c r="M63" s="112">
        <f t="shared" si="29"/>
        <v>13.511322762044683</v>
      </c>
      <c r="N63" s="110">
        <f t="shared" si="30"/>
        <v>5.7240162037037037E-2</v>
      </c>
      <c r="O63" s="113">
        <f t="shared" si="31"/>
        <v>12.94254430750877</v>
      </c>
      <c r="P63" s="80">
        <v>3</v>
      </c>
      <c r="Q63" s="71" t="s">
        <v>17</v>
      </c>
      <c r="R63" s="70"/>
      <c r="S63" s="1"/>
      <c r="T63" s="1"/>
    </row>
    <row r="64" spans="1:20" ht="15" customHeight="1">
      <c r="A64" s="40">
        <v>4</v>
      </c>
      <c r="B64" s="31" t="s">
        <v>122</v>
      </c>
      <c r="C64" s="19" t="s">
        <v>10</v>
      </c>
      <c r="D64" s="100" t="s">
        <v>17</v>
      </c>
      <c r="E64" s="16">
        <v>22</v>
      </c>
      <c r="F64" s="74">
        <v>1990</v>
      </c>
      <c r="G64" s="91" t="s">
        <v>62</v>
      </c>
      <c r="H64" s="35">
        <v>3.227962962962963E-2</v>
      </c>
      <c r="I64" s="34">
        <f t="shared" si="26"/>
        <v>1.3103240740740742E-2</v>
      </c>
      <c r="J64" s="36">
        <f t="shared" si="27"/>
        <v>11.475245252710687</v>
      </c>
      <c r="K64" s="110">
        <v>2.6702893518518515E-2</v>
      </c>
      <c r="L64" s="111">
        <f t="shared" si="28"/>
        <v>7.7719907407407356E-3</v>
      </c>
      <c r="M64" s="112">
        <f t="shared" si="29"/>
        <v>13.871780090415367</v>
      </c>
      <c r="N64" s="110">
        <f t="shared" si="30"/>
        <v>5.8982523148148142E-2</v>
      </c>
      <c r="O64" s="113">
        <f t="shared" si="31"/>
        <v>12.560217735558048</v>
      </c>
      <c r="P64" s="80">
        <v>4</v>
      </c>
      <c r="Q64" s="64"/>
      <c r="R64" s="70"/>
      <c r="S64" s="1"/>
      <c r="T64" s="1"/>
    </row>
    <row r="65" spans="1:20" ht="15" customHeight="1" thickBot="1">
      <c r="A65" s="41">
        <v>5</v>
      </c>
      <c r="B65" s="42" t="s">
        <v>123</v>
      </c>
      <c r="C65" s="43" t="s">
        <v>18</v>
      </c>
      <c r="D65" s="45"/>
      <c r="E65" s="46">
        <v>23</v>
      </c>
      <c r="F65" s="76">
        <v>1977</v>
      </c>
      <c r="G65" s="92" t="s">
        <v>158</v>
      </c>
      <c r="H65" s="37">
        <v>3.6666550925925925E-2</v>
      </c>
      <c r="I65" s="38">
        <f t="shared" si="26"/>
        <v>1.7490162037037037E-2</v>
      </c>
      <c r="J65" s="39">
        <f t="shared" si="27"/>
        <v>10.102304615860529</v>
      </c>
      <c r="K65" s="66">
        <v>4.1866087962962963E-2</v>
      </c>
      <c r="L65" s="114">
        <f t="shared" si="28"/>
        <v>2.2935185185185183E-2</v>
      </c>
      <c r="M65" s="116">
        <f t="shared" si="29"/>
        <v>8.8476541441932088</v>
      </c>
      <c r="N65" s="66">
        <f t="shared" si="30"/>
        <v>7.8532638888888895E-2</v>
      </c>
      <c r="O65" s="67">
        <f t="shared" si="31"/>
        <v>9.4334450467339295</v>
      </c>
      <c r="P65" s="84" t="s">
        <v>167</v>
      </c>
      <c r="Q65" s="72"/>
      <c r="R65" s="63"/>
      <c r="S65" s="1"/>
      <c r="T65" s="1"/>
    </row>
    <row r="66" spans="1:20">
      <c r="A66" s="20"/>
      <c r="B66" s="22"/>
      <c r="C66" s="29"/>
      <c r="D66" s="20"/>
      <c r="E66" s="21"/>
      <c r="F66" s="21"/>
      <c r="G66" s="23"/>
      <c r="H66" s="24"/>
      <c r="I66" s="24"/>
      <c r="J66" s="24"/>
      <c r="K66" s="24"/>
      <c r="L66" s="24"/>
      <c r="M66" s="24"/>
      <c r="N66" s="25"/>
      <c r="O66" s="26"/>
      <c r="P66" s="30"/>
      <c r="Q66" s="27"/>
      <c r="R66" s="23"/>
      <c r="S66" s="1"/>
      <c r="T66" s="1"/>
    </row>
    <row r="67" spans="1:20" ht="15.75" customHeight="1">
      <c r="A67" s="28" t="s">
        <v>98</v>
      </c>
      <c r="B67" s="6"/>
      <c r="C67" s="9"/>
      <c r="D67" s="6"/>
      <c r="E67" s="7"/>
      <c r="F67" s="7"/>
      <c r="G67" s="7"/>
      <c r="H67" s="15"/>
      <c r="I67" s="15"/>
      <c r="J67" s="15"/>
      <c r="K67" s="15"/>
      <c r="L67" s="15"/>
      <c r="M67" s="7" t="s">
        <v>7</v>
      </c>
      <c r="N67" s="7"/>
      <c r="O67" s="7" t="s">
        <v>85</v>
      </c>
      <c r="Q67" s="8">
        <v>2660</v>
      </c>
      <c r="R67" s="136" t="s">
        <v>8</v>
      </c>
      <c r="S67" s="1"/>
      <c r="T67" s="1"/>
    </row>
    <row r="68" spans="1:20" ht="15.75" customHeight="1" thickBot="1">
      <c r="A68" s="7"/>
      <c r="B68" s="6"/>
      <c r="C68" s="6"/>
      <c r="D68" s="6"/>
      <c r="E68" s="7"/>
      <c r="F68" s="7"/>
      <c r="G68" s="6"/>
      <c r="H68" s="7"/>
      <c r="I68" s="7"/>
      <c r="J68" s="7"/>
      <c r="K68" s="7"/>
      <c r="L68" s="7"/>
      <c r="M68" s="7" t="s">
        <v>86</v>
      </c>
      <c r="N68" s="6"/>
      <c r="O68" s="7"/>
      <c r="Q68" s="8">
        <v>37</v>
      </c>
      <c r="R68" s="136" t="s">
        <v>8</v>
      </c>
      <c r="S68" s="1"/>
      <c r="T68" s="1"/>
    </row>
    <row r="69" spans="1:20" ht="15" customHeight="1" thickBot="1">
      <c r="A69" s="207" t="s">
        <v>4</v>
      </c>
      <c r="B69" s="209" t="s">
        <v>14</v>
      </c>
      <c r="C69" s="209" t="s">
        <v>19</v>
      </c>
      <c r="D69" s="235" t="s">
        <v>15</v>
      </c>
      <c r="E69" s="235" t="s">
        <v>13</v>
      </c>
      <c r="F69" s="235" t="s">
        <v>30</v>
      </c>
      <c r="G69" s="220" t="s">
        <v>29</v>
      </c>
      <c r="H69" s="260" t="s">
        <v>46</v>
      </c>
      <c r="I69" s="238"/>
      <c r="J69" s="238"/>
      <c r="K69" s="238"/>
      <c r="L69" s="238"/>
      <c r="M69" s="261"/>
      <c r="N69" s="207" t="s">
        <v>5</v>
      </c>
      <c r="O69" s="209" t="s">
        <v>6</v>
      </c>
      <c r="P69" s="225" t="s">
        <v>0</v>
      </c>
      <c r="Q69" s="209" t="s">
        <v>16</v>
      </c>
      <c r="R69" s="220" t="s">
        <v>3</v>
      </c>
      <c r="S69" s="1"/>
      <c r="T69" s="1"/>
    </row>
    <row r="70" spans="1:20" ht="15.75" customHeight="1">
      <c r="A70" s="208"/>
      <c r="B70" s="210"/>
      <c r="C70" s="210"/>
      <c r="D70" s="236"/>
      <c r="E70" s="236"/>
      <c r="F70" s="236"/>
      <c r="G70" s="221"/>
      <c r="H70" s="207" t="s">
        <v>1</v>
      </c>
      <c r="I70" s="209"/>
      <c r="J70" s="220"/>
      <c r="K70" s="207" t="s">
        <v>2</v>
      </c>
      <c r="L70" s="233"/>
      <c r="M70" s="234"/>
      <c r="N70" s="208"/>
      <c r="O70" s="210"/>
      <c r="P70" s="226"/>
      <c r="Q70" s="210"/>
      <c r="R70" s="221"/>
      <c r="S70" s="1"/>
      <c r="T70" s="1"/>
    </row>
    <row r="71" spans="1:20" ht="25.5">
      <c r="A71" s="208"/>
      <c r="B71" s="210"/>
      <c r="C71" s="210"/>
      <c r="D71" s="236"/>
      <c r="E71" s="236"/>
      <c r="F71" s="236"/>
      <c r="G71" s="221"/>
      <c r="H71" s="98" t="s">
        <v>38</v>
      </c>
      <c r="I71" s="99" t="s">
        <v>37</v>
      </c>
      <c r="J71" s="101" t="s">
        <v>6</v>
      </c>
      <c r="K71" s="103" t="s">
        <v>38</v>
      </c>
      <c r="L71" s="102" t="s">
        <v>37</v>
      </c>
      <c r="M71" s="104" t="s">
        <v>6</v>
      </c>
      <c r="N71" s="208"/>
      <c r="O71" s="210"/>
      <c r="P71" s="227"/>
      <c r="Q71" s="228"/>
      <c r="R71" s="221"/>
      <c r="S71" s="1"/>
      <c r="T71" s="1"/>
    </row>
    <row r="72" spans="1:20" ht="15" customHeight="1">
      <c r="A72" s="40">
        <v>1</v>
      </c>
      <c r="B72" s="31" t="s">
        <v>124</v>
      </c>
      <c r="C72" s="19" t="s">
        <v>18</v>
      </c>
      <c r="D72" s="50" t="s">
        <v>11</v>
      </c>
      <c r="E72" s="16">
        <v>26</v>
      </c>
      <c r="F72" s="74">
        <v>1993</v>
      </c>
      <c r="G72" s="91" t="s">
        <v>154</v>
      </c>
      <c r="H72" s="35">
        <v>8.1934027777777786E-3</v>
      </c>
      <c r="I72" s="34">
        <f t="shared" ref="I72:I73" si="32">H72-$H$72</f>
        <v>0</v>
      </c>
      <c r="J72" s="36">
        <f t="shared" ref="J72:J73" si="33">$Q$67/(H72*24000)</f>
        <v>13.527143280925541</v>
      </c>
      <c r="K72" s="110">
        <v>6.403703703703704E-3</v>
      </c>
      <c r="L72" s="111">
        <f t="shared" ref="L72" si="34">K72-$K$72</f>
        <v>0</v>
      </c>
      <c r="M72" s="112">
        <f>$Q$67/(K72*24000)</f>
        <v>17.307692307692307</v>
      </c>
      <c r="N72" s="110">
        <f t="shared" ref="N72" si="35">H72+K72</f>
        <v>1.4597106481481482E-2</v>
      </c>
      <c r="O72" s="113">
        <f>$Q$67*2/(N72*24000)</f>
        <v>15.185657989676416</v>
      </c>
      <c r="P72" s="80">
        <v>1</v>
      </c>
      <c r="Q72" s="58"/>
      <c r="R72" s="70"/>
      <c r="S72" s="1"/>
      <c r="T72" s="1"/>
    </row>
    <row r="73" spans="1:20" ht="15" customHeight="1">
      <c r="A73" s="40">
        <v>2</v>
      </c>
      <c r="B73" s="31" t="s">
        <v>125</v>
      </c>
      <c r="C73" s="19" t="s">
        <v>18</v>
      </c>
      <c r="D73" s="50" t="s">
        <v>11</v>
      </c>
      <c r="E73" s="16">
        <v>28</v>
      </c>
      <c r="F73" s="74">
        <v>1986</v>
      </c>
      <c r="G73" s="91" t="s">
        <v>64</v>
      </c>
      <c r="H73" s="35">
        <v>8.4853009259259256E-3</v>
      </c>
      <c r="I73" s="34">
        <f t="shared" si="32"/>
        <v>2.9189814814814703E-4</v>
      </c>
      <c r="J73" s="36">
        <f t="shared" si="33"/>
        <v>13.061803500061382</v>
      </c>
      <c r="K73" s="110">
        <v>7.1138888888888883E-3</v>
      </c>
      <c r="L73" s="111">
        <f t="shared" ref="L73:L74" si="36">K73-$K$72</f>
        <v>7.1018518518518436E-4</v>
      </c>
      <c r="M73" s="112">
        <f t="shared" ref="M73:M74" si="37">$Q$67/(K73*24000)</f>
        <v>15.579851620460758</v>
      </c>
      <c r="N73" s="110">
        <f t="shared" ref="N73:N74" si="38">H73+K73</f>
        <v>1.5599189814814814E-2</v>
      </c>
      <c r="O73" s="113">
        <f t="shared" ref="O73:O74" si="39">$Q$67*2/(N73*24000)</f>
        <v>14.210139712265446</v>
      </c>
      <c r="P73" s="83" t="s">
        <v>164</v>
      </c>
      <c r="Q73" s="71"/>
      <c r="R73" s="62"/>
      <c r="S73" s="1"/>
      <c r="T73" s="1"/>
    </row>
    <row r="74" spans="1:20" ht="15" customHeight="1" thickBot="1">
      <c r="A74" s="41">
        <v>3</v>
      </c>
      <c r="B74" s="42" t="s">
        <v>126</v>
      </c>
      <c r="C74" s="43" t="s">
        <v>36</v>
      </c>
      <c r="D74" s="45" t="s">
        <v>11</v>
      </c>
      <c r="E74" s="46">
        <v>27</v>
      </c>
      <c r="F74" s="76">
        <v>1998</v>
      </c>
      <c r="G74" s="92" t="s">
        <v>155</v>
      </c>
      <c r="H74" s="37">
        <v>9.5415509259259255E-3</v>
      </c>
      <c r="I74" s="38">
        <f t="shared" ref="I74" si="40">H74-$H$72</f>
        <v>1.3481481481481469E-3</v>
      </c>
      <c r="J74" s="39">
        <f t="shared" ref="J74" si="41">$Q$67/(H74*24000)</f>
        <v>11.615861424811074</v>
      </c>
      <c r="K74" s="66">
        <v>4.8780555555555501E-2</v>
      </c>
      <c r="L74" s="114">
        <f t="shared" si="36"/>
        <v>4.2376851851851798E-2</v>
      </c>
      <c r="M74" s="116">
        <f t="shared" si="37"/>
        <v>2.2720801776664223</v>
      </c>
      <c r="N74" s="66">
        <f t="shared" si="38"/>
        <v>5.8322106481481423E-2</v>
      </c>
      <c r="O74" s="67">
        <f t="shared" si="39"/>
        <v>3.8007314899891482</v>
      </c>
      <c r="P74" s="84" t="s">
        <v>165</v>
      </c>
      <c r="Q74" s="72"/>
      <c r="R74" s="63"/>
      <c r="S74" s="1"/>
      <c r="T74" s="1"/>
    </row>
    <row r="75" spans="1:20">
      <c r="A75" s="20"/>
      <c r="B75" s="22"/>
      <c r="C75" s="29"/>
      <c r="D75" s="20"/>
      <c r="E75" s="21"/>
      <c r="F75" s="21"/>
      <c r="G75" s="23"/>
      <c r="H75" s="24"/>
      <c r="I75" s="24"/>
      <c r="J75" s="24"/>
      <c r="K75" s="24"/>
      <c r="L75" s="24"/>
      <c r="M75" s="24"/>
      <c r="N75" s="25"/>
      <c r="O75" s="26"/>
      <c r="P75" s="30"/>
      <c r="Q75" s="27"/>
      <c r="R75" s="23"/>
      <c r="S75" s="1"/>
      <c r="T75" s="1"/>
    </row>
    <row r="76" spans="1:20" ht="15.75" customHeight="1">
      <c r="A76" s="28" t="s">
        <v>99</v>
      </c>
      <c r="B76" s="79"/>
      <c r="C76" s="9"/>
      <c r="D76" s="6"/>
      <c r="E76" s="7"/>
      <c r="F76" s="7"/>
      <c r="G76" s="7"/>
      <c r="H76" s="15"/>
      <c r="I76" s="15"/>
      <c r="J76" s="15"/>
      <c r="K76" s="15"/>
      <c r="L76" s="15"/>
      <c r="M76" s="7" t="s">
        <v>7</v>
      </c>
      <c r="N76" s="7"/>
      <c r="O76" s="7" t="s">
        <v>85</v>
      </c>
      <c r="Q76" s="8">
        <v>2660</v>
      </c>
      <c r="R76" s="136" t="s">
        <v>8</v>
      </c>
      <c r="S76" s="1"/>
      <c r="T76" s="1"/>
    </row>
    <row r="77" spans="1:20" ht="15.75" customHeight="1" thickBot="1">
      <c r="A77" s="7"/>
      <c r="B77" s="6"/>
      <c r="C77" s="6"/>
      <c r="D77" s="6"/>
      <c r="E77" s="7"/>
      <c r="F77" s="7"/>
      <c r="G77" s="6"/>
      <c r="H77" s="7"/>
      <c r="I77" s="7"/>
      <c r="J77" s="7"/>
      <c r="K77" s="7"/>
      <c r="L77" s="7"/>
      <c r="M77" s="7" t="s">
        <v>86</v>
      </c>
      <c r="N77" s="6"/>
      <c r="O77" s="7"/>
      <c r="Q77" s="8">
        <v>37</v>
      </c>
      <c r="R77" s="136" t="s">
        <v>8</v>
      </c>
      <c r="S77" s="1"/>
      <c r="T77" s="1"/>
    </row>
    <row r="78" spans="1:20" ht="15" customHeight="1" thickBot="1">
      <c r="A78" s="207" t="s">
        <v>4</v>
      </c>
      <c r="B78" s="209" t="s">
        <v>14</v>
      </c>
      <c r="C78" s="209" t="s">
        <v>19</v>
      </c>
      <c r="D78" s="235" t="s">
        <v>15</v>
      </c>
      <c r="E78" s="235" t="s">
        <v>13</v>
      </c>
      <c r="F78" s="235" t="s">
        <v>30</v>
      </c>
      <c r="G78" s="220" t="s">
        <v>29</v>
      </c>
      <c r="H78" s="237" t="s">
        <v>46</v>
      </c>
      <c r="I78" s="238"/>
      <c r="J78" s="238"/>
      <c r="K78" s="238"/>
      <c r="L78" s="238"/>
      <c r="M78" s="239"/>
      <c r="N78" s="207" t="s">
        <v>5</v>
      </c>
      <c r="O78" s="209" t="s">
        <v>6</v>
      </c>
      <c r="P78" s="225" t="s">
        <v>0</v>
      </c>
      <c r="Q78" s="209" t="s">
        <v>16</v>
      </c>
      <c r="R78" s="220" t="s">
        <v>3</v>
      </c>
      <c r="S78" s="1"/>
      <c r="T78" s="1"/>
    </row>
    <row r="79" spans="1:20" ht="15.75" customHeight="1">
      <c r="A79" s="208"/>
      <c r="B79" s="210"/>
      <c r="C79" s="210"/>
      <c r="D79" s="236"/>
      <c r="E79" s="236"/>
      <c r="F79" s="236"/>
      <c r="G79" s="221"/>
      <c r="H79" s="207" t="s">
        <v>1</v>
      </c>
      <c r="I79" s="209"/>
      <c r="J79" s="220"/>
      <c r="K79" s="207" t="s">
        <v>2</v>
      </c>
      <c r="L79" s="233"/>
      <c r="M79" s="234"/>
      <c r="N79" s="208"/>
      <c r="O79" s="210"/>
      <c r="P79" s="226"/>
      <c r="Q79" s="210"/>
      <c r="R79" s="221"/>
      <c r="S79" s="1"/>
      <c r="T79" s="1"/>
    </row>
    <row r="80" spans="1:20" ht="25.5">
      <c r="A80" s="208"/>
      <c r="B80" s="210"/>
      <c r="C80" s="210"/>
      <c r="D80" s="236"/>
      <c r="E80" s="236"/>
      <c r="F80" s="236"/>
      <c r="G80" s="221"/>
      <c r="H80" s="47" t="s">
        <v>38</v>
      </c>
      <c r="I80" s="48" t="s">
        <v>37</v>
      </c>
      <c r="J80" s="49" t="s">
        <v>6</v>
      </c>
      <c r="K80" s="47" t="s">
        <v>38</v>
      </c>
      <c r="L80" s="48" t="s">
        <v>37</v>
      </c>
      <c r="M80" s="49" t="s">
        <v>6</v>
      </c>
      <c r="N80" s="208"/>
      <c r="O80" s="210"/>
      <c r="P80" s="227"/>
      <c r="Q80" s="228"/>
      <c r="R80" s="221"/>
      <c r="S80" s="1"/>
      <c r="T80" s="1"/>
    </row>
    <row r="81" spans="1:20" ht="15" customHeight="1">
      <c r="A81" s="123">
        <v>1</v>
      </c>
      <c r="B81" s="124" t="s">
        <v>71</v>
      </c>
      <c r="C81" s="19" t="s">
        <v>36</v>
      </c>
      <c r="D81" s="100" t="s">
        <v>17</v>
      </c>
      <c r="E81" s="16">
        <v>34</v>
      </c>
      <c r="F81" s="74">
        <v>2003</v>
      </c>
      <c r="G81" s="91" t="s">
        <v>144</v>
      </c>
      <c r="H81" s="35">
        <v>7.0547453703703709E-3</v>
      </c>
      <c r="I81" s="34">
        <f t="shared" ref="I81:I88" si="42">H81-$H$81</f>
        <v>0</v>
      </c>
      <c r="J81" s="36">
        <f t="shared" ref="J81:J88" si="43">$Q$76/(H81*24000)</f>
        <v>15.710465440585368</v>
      </c>
      <c r="K81" s="110">
        <v>7.3415509259259258E-3</v>
      </c>
      <c r="L81" s="111">
        <f>K81-$K$91</f>
        <v>1.6664351851851849E-3</v>
      </c>
      <c r="M81" s="112">
        <f>$Q$76/(K81*24000)</f>
        <v>15.09671926975769</v>
      </c>
      <c r="N81" s="110">
        <f t="shared" ref="N81:N90" si="44">H81+K81</f>
        <v>1.4396296296296296E-2</v>
      </c>
      <c r="O81" s="113">
        <f t="shared" ref="O81:O90" si="45">$Q$76*2/(N81*24000)</f>
        <v>15.397478775405196</v>
      </c>
      <c r="P81" s="80">
        <v>1</v>
      </c>
      <c r="Q81" s="93" t="s">
        <v>17</v>
      </c>
      <c r="R81" s="62"/>
      <c r="S81" s="1"/>
      <c r="T81" s="1"/>
    </row>
    <row r="82" spans="1:20" ht="15" customHeight="1">
      <c r="A82" s="123">
        <v>3</v>
      </c>
      <c r="B82" s="124" t="s">
        <v>72</v>
      </c>
      <c r="C82" s="19" t="s">
        <v>36</v>
      </c>
      <c r="D82" s="100" t="s">
        <v>48</v>
      </c>
      <c r="E82" s="16">
        <v>33</v>
      </c>
      <c r="F82" s="74">
        <v>2005</v>
      </c>
      <c r="G82" s="91" t="s">
        <v>61</v>
      </c>
      <c r="H82" s="35">
        <v>7.7972222222222219E-3</v>
      </c>
      <c r="I82" s="34">
        <f t="shared" si="42"/>
        <v>7.4247685185185094E-4</v>
      </c>
      <c r="J82" s="36">
        <f t="shared" si="43"/>
        <v>14.214463840399002</v>
      </c>
      <c r="K82" s="110">
        <v>6.6277777777777776E-3</v>
      </c>
      <c r="L82" s="111">
        <f t="shared" ref="L82:L91" si="46">K82-$K$91</f>
        <v>9.5266203703703659E-4</v>
      </c>
      <c r="M82" s="112">
        <f t="shared" ref="M82:M91" si="47">$Q$76/(K82*24000)</f>
        <v>16.722548197820622</v>
      </c>
      <c r="N82" s="110">
        <f t="shared" si="44"/>
        <v>1.4425E-2</v>
      </c>
      <c r="O82" s="113">
        <f t="shared" si="45"/>
        <v>15.366839976891971</v>
      </c>
      <c r="P82" s="80">
        <v>2</v>
      </c>
      <c r="Q82" s="93" t="s">
        <v>48</v>
      </c>
      <c r="R82" s="70"/>
      <c r="S82" s="1"/>
      <c r="T82" s="1"/>
    </row>
    <row r="83" spans="1:20" ht="15" customHeight="1">
      <c r="A83" s="123">
        <v>2</v>
      </c>
      <c r="B83" s="124" t="s">
        <v>50</v>
      </c>
      <c r="C83" s="19" t="s">
        <v>18</v>
      </c>
      <c r="D83" s="100" t="s">
        <v>11</v>
      </c>
      <c r="E83" s="16">
        <v>35</v>
      </c>
      <c r="F83" s="74">
        <v>2003</v>
      </c>
      <c r="G83" s="91" t="s">
        <v>63</v>
      </c>
      <c r="H83" s="35">
        <v>7.7599537037037038E-3</v>
      </c>
      <c r="I83" s="34">
        <f t="shared" si="42"/>
        <v>7.0520833333333286E-4</v>
      </c>
      <c r="J83" s="36">
        <f t="shared" si="43"/>
        <v>14.28273125913552</v>
      </c>
      <c r="K83" s="110">
        <v>7.2317129629629632E-3</v>
      </c>
      <c r="L83" s="111">
        <f t="shared" si="46"/>
        <v>1.5565972222222222E-3</v>
      </c>
      <c r="M83" s="112">
        <f t="shared" si="47"/>
        <v>15.326013892000894</v>
      </c>
      <c r="N83" s="110">
        <f t="shared" si="44"/>
        <v>1.4991666666666667E-2</v>
      </c>
      <c r="O83" s="113">
        <f t="shared" si="45"/>
        <v>14.785992217898832</v>
      </c>
      <c r="P83" s="80">
        <v>3</v>
      </c>
      <c r="Q83" s="93" t="s">
        <v>48</v>
      </c>
      <c r="R83" s="70"/>
      <c r="S83" s="1"/>
      <c r="T83" s="1"/>
    </row>
    <row r="84" spans="1:20" ht="15" customHeight="1">
      <c r="A84" s="123">
        <v>4</v>
      </c>
      <c r="B84" s="124" t="s">
        <v>74</v>
      </c>
      <c r="C84" s="19" t="s">
        <v>34</v>
      </c>
      <c r="D84" s="100"/>
      <c r="E84" s="16">
        <v>36</v>
      </c>
      <c r="F84" s="74">
        <v>2003</v>
      </c>
      <c r="G84" s="91" t="s">
        <v>145</v>
      </c>
      <c r="H84" s="35">
        <v>8.6295138888888897E-3</v>
      </c>
      <c r="I84" s="34">
        <f t="shared" si="42"/>
        <v>1.5747685185185187E-3</v>
      </c>
      <c r="J84" s="36">
        <f t="shared" si="43"/>
        <v>12.843519896994327</v>
      </c>
      <c r="K84" s="110">
        <v>6.862384259259259E-3</v>
      </c>
      <c r="L84" s="111">
        <f t="shared" si="46"/>
        <v>1.1872685185185181E-3</v>
      </c>
      <c r="M84" s="112">
        <f t="shared" si="47"/>
        <v>16.1508492013965</v>
      </c>
      <c r="N84" s="110">
        <f t="shared" si="44"/>
        <v>1.5491898148148149E-2</v>
      </c>
      <c r="O84" s="113">
        <f t="shared" si="45"/>
        <v>14.308554351886441</v>
      </c>
      <c r="P84" s="80">
        <v>4</v>
      </c>
      <c r="Q84" s="93" t="s">
        <v>48</v>
      </c>
      <c r="R84" s="70"/>
      <c r="S84" s="1"/>
      <c r="T84" s="1"/>
    </row>
    <row r="85" spans="1:20" ht="15" customHeight="1">
      <c r="A85" s="123">
        <v>5</v>
      </c>
      <c r="B85" s="124" t="s">
        <v>53</v>
      </c>
      <c r="C85" s="19" t="s">
        <v>18</v>
      </c>
      <c r="D85" s="100" t="s">
        <v>48</v>
      </c>
      <c r="E85" s="16">
        <v>31</v>
      </c>
      <c r="F85" s="74">
        <v>2003</v>
      </c>
      <c r="G85" s="91" t="s">
        <v>146</v>
      </c>
      <c r="H85" s="35">
        <v>1.0007407407407408E-2</v>
      </c>
      <c r="I85" s="34">
        <f t="shared" si="42"/>
        <v>2.9526620370370366E-3</v>
      </c>
      <c r="J85" s="36">
        <f t="shared" si="43"/>
        <v>11.075129533678757</v>
      </c>
      <c r="K85" s="110">
        <v>8.1780092592592599E-3</v>
      </c>
      <c r="L85" s="111">
        <f t="shared" si="46"/>
        <v>2.5028935185185189E-3</v>
      </c>
      <c r="M85" s="112">
        <f t="shared" si="47"/>
        <v>13.552605508222705</v>
      </c>
      <c r="N85" s="110">
        <f t="shared" si="44"/>
        <v>1.8185416666666669E-2</v>
      </c>
      <c r="O85" s="113">
        <f t="shared" si="45"/>
        <v>12.189254210104249</v>
      </c>
      <c r="P85" s="80">
        <v>5</v>
      </c>
      <c r="Q85" s="93"/>
      <c r="R85" s="62"/>
      <c r="S85" s="1"/>
      <c r="T85" s="1"/>
    </row>
    <row r="86" spans="1:20" ht="15" customHeight="1">
      <c r="A86" s="123">
        <v>6</v>
      </c>
      <c r="B86" s="124" t="s">
        <v>76</v>
      </c>
      <c r="C86" s="19" t="s">
        <v>18</v>
      </c>
      <c r="D86" s="50"/>
      <c r="E86" s="16">
        <v>29</v>
      </c>
      <c r="F86" s="74">
        <v>2004</v>
      </c>
      <c r="G86" s="91" t="s">
        <v>147</v>
      </c>
      <c r="H86" s="35">
        <v>1.071736111111111E-2</v>
      </c>
      <c r="I86" s="34">
        <f t="shared" si="42"/>
        <v>3.6626157407407389E-3</v>
      </c>
      <c r="J86" s="36">
        <f t="shared" si="43"/>
        <v>10.341476057798225</v>
      </c>
      <c r="K86" s="110">
        <v>1.0402199074074074E-2</v>
      </c>
      <c r="L86" s="111">
        <f t="shared" si="46"/>
        <v>4.7270833333333331E-3</v>
      </c>
      <c r="M86" s="112">
        <f t="shared" si="47"/>
        <v>10.6547983310153</v>
      </c>
      <c r="N86" s="110">
        <f t="shared" si="44"/>
        <v>2.1119560185185182E-2</v>
      </c>
      <c r="O86" s="113">
        <f t="shared" si="45"/>
        <v>10.495799378538196</v>
      </c>
      <c r="P86" s="80">
        <v>6</v>
      </c>
      <c r="Q86" s="93"/>
      <c r="R86" s="70"/>
      <c r="S86" s="1"/>
      <c r="T86" s="1"/>
    </row>
    <row r="87" spans="1:20" ht="15" customHeight="1">
      <c r="A87" s="123">
        <v>7</v>
      </c>
      <c r="B87" s="124" t="s">
        <v>58</v>
      </c>
      <c r="C87" s="19" t="s">
        <v>18</v>
      </c>
      <c r="D87" s="100"/>
      <c r="E87" s="16">
        <v>66</v>
      </c>
      <c r="F87" s="74">
        <v>2002</v>
      </c>
      <c r="G87" s="91" t="s">
        <v>148</v>
      </c>
      <c r="H87" s="35">
        <v>1.4532291666666667E-2</v>
      </c>
      <c r="I87" s="34">
        <f t="shared" si="42"/>
        <v>7.4775462962962964E-3</v>
      </c>
      <c r="J87" s="36">
        <f t="shared" si="43"/>
        <v>7.6266934269944802</v>
      </c>
      <c r="K87" s="110">
        <v>9.0259259259259251E-3</v>
      </c>
      <c r="L87" s="111">
        <f t="shared" si="46"/>
        <v>3.3508101851851841E-3</v>
      </c>
      <c r="M87" s="112">
        <f t="shared" si="47"/>
        <v>12.279441936807551</v>
      </c>
      <c r="N87" s="110">
        <f t="shared" si="44"/>
        <v>2.3558217592592592E-2</v>
      </c>
      <c r="O87" s="113">
        <f t="shared" si="45"/>
        <v>9.4093140024466564</v>
      </c>
      <c r="P87" s="80">
        <v>7</v>
      </c>
      <c r="Q87" s="93"/>
      <c r="R87" s="70"/>
      <c r="S87" s="1"/>
      <c r="T87" s="1"/>
    </row>
    <row r="88" spans="1:20" ht="15" customHeight="1">
      <c r="A88" s="123">
        <v>9</v>
      </c>
      <c r="B88" s="124" t="s">
        <v>128</v>
      </c>
      <c r="C88" s="19" t="s">
        <v>131</v>
      </c>
      <c r="D88" s="100"/>
      <c r="E88" s="16">
        <v>32</v>
      </c>
      <c r="F88" s="74">
        <v>2007</v>
      </c>
      <c r="G88" s="91" t="s">
        <v>150</v>
      </c>
      <c r="H88" s="35">
        <v>6.2141203703703705E-2</v>
      </c>
      <c r="I88" s="34">
        <f t="shared" si="42"/>
        <v>5.5086458333333338E-2</v>
      </c>
      <c r="J88" s="36">
        <f t="shared" si="43"/>
        <v>1.7835723598435462</v>
      </c>
      <c r="K88" s="110">
        <v>7.4378472222222216E-3</v>
      </c>
      <c r="L88" s="111">
        <f t="shared" si="46"/>
        <v>1.7627314814814806E-3</v>
      </c>
      <c r="M88" s="112">
        <f t="shared" si="47"/>
        <v>14.901265113673499</v>
      </c>
      <c r="N88" s="110">
        <f t="shared" si="44"/>
        <v>6.9579050925925923E-2</v>
      </c>
      <c r="O88" s="113">
        <f t="shared" si="45"/>
        <v>3.185824809577436</v>
      </c>
      <c r="P88" s="80">
        <v>8</v>
      </c>
      <c r="Q88" s="93"/>
      <c r="R88" s="70"/>
      <c r="S88" s="1"/>
      <c r="T88" s="1"/>
    </row>
    <row r="89" spans="1:20" ht="15" customHeight="1">
      <c r="A89" s="123">
        <v>10</v>
      </c>
      <c r="B89" s="124" t="s">
        <v>129</v>
      </c>
      <c r="C89" s="19" t="s">
        <v>119</v>
      </c>
      <c r="D89" s="50"/>
      <c r="E89" s="16">
        <v>30</v>
      </c>
      <c r="F89" s="74">
        <v>2004</v>
      </c>
      <c r="G89" s="91" t="s">
        <v>151</v>
      </c>
      <c r="H89" s="35">
        <v>6.2924189814814804E-2</v>
      </c>
      <c r="I89" s="34">
        <f t="shared" ref="I89:I90" si="48">H89-$H$81</f>
        <v>5.586944444444443E-2</v>
      </c>
      <c r="J89" s="36">
        <f t="shared" ref="J89:J90" si="49">$Q$76/(H89*24000)</f>
        <v>1.7613787902476714</v>
      </c>
      <c r="K89" s="110">
        <v>6.7314814814814815E-3</v>
      </c>
      <c r="L89" s="111">
        <f t="shared" si="46"/>
        <v>1.0563657407407405E-3</v>
      </c>
      <c r="M89" s="112">
        <f t="shared" si="47"/>
        <v>16.464924346629989</v>
      </c>
      <c r="N89" s="110">
        <f t="shared" si="44"/>
        <v>6.9655671296296282E-2</v>
      </c>
      <c r="O89" s="113">
        <f t="shared" si="45"/>
        <v>3.1823204419889506</v>
      </c>
      <c r="P89" s="80">
        <v>9</v>
      </c>
      <c r="Q89" s="93"/>
      <c r="R89" s="70"/>
      <c r="S89" s="1"/>
      <c r="T89" s="1"/>
    </row>
    <row r="90" spans="1:20" ht="15" customHeight="1">
      <c r="A90" s="123">
        <v>8</v>
      </c>
      <c r="B90" s="124" t="s">
        <v>127</v>
      </c>
      <c r="C90" s="19" t="s">
        <v>119</v>
      </c>
      <c r="D90" s="100"/>
      <c r="E90" s="16">
        <v>39</v>
      </c>
      <c r="F90" s="74">
        <v>2003</v>
      </c>
      <c r="G90" s="91" t="s">
        <v>149</v>
      </c>
      <c r="H90" s="35">
        <v>6.1481944444444443E-2</v>
      </c>
      <c r="I90" s="34">
        <f t="shared" si="48"/>
        <v>5.4427199074074076E-2</v>
      </c>
      <c r="J90" s="36">
        <f t="shared" si="49"/>
        <v>1.8026972688458671</v>
      </c>
      <c r="K90" s="110">
        <v>9.055092592592592E-3</v>
      </c>
      <c r="L90" s="111">
        <f t="shared" si="46"/>
        <v>3.379976851851851E-3</v>
      </c>
      <c r="M90" s="112">
        <f t="shared" si="47"/>
        <v>12.239889564906182</v>
      </c>
      <c r="N90" s="110">
        <f t="shared" si="44"/>
        <v>7.0537037037037037E-2</v>
      </c>
      <c r="O90" s="113">
        <f t="shared" si="45"/>
        <v>3.1425571016014699</v>
      </c>
      <c r="P90" s="80">
        <v>10</v>
      </c>
      <c r="Q90" s="93"/>
      <c r="R90" s="70"/>
      <c r="S90" s="1"/>
      <c r="T90" s="1"/>
    </row>
    <row r="91" spans="1:20" ht="15" customHeight="1">
      <c r="A91" s="123">
        <v>11</v>
      </c>
      <c r="B91" s="124" t="s">
        <v>54</v>
      </c>
      <c r="C91" s="19" t="s">
        <v>33</v>
      </c>
      <c r="D91" s="100" t="s">
        <v>48</v>
      </c>
      <c r="E91" s="16">
        <v>38</v>
      </c>
      <c r="F91" s="74">
        <v>2004</v>
      </c>
      <c r="G91" s="91" t="s">
        <v>152</v>
      </c>
      <c r="H91" s="35" t="s">
        <v>107</v>
      </c>
      <c r="I91" s="34"/>
      <c r="J91" s="36"/>
      <c r="K91" s="110">
        <v>5.675115740740741E-3</v>
      </c>
      <c r="L91" s="111">
        <f t="shared" si="46"/>
        <v>0</v>
      </c>
      <c r="M91" s="112">
        <f t="shared" si="47"/>
        <v>19.529704484734768</v>
      </c>
      <c r="N91" s="110"/>
      <c r="O91" s="113"/>
      <c r="P91" s="80"/>
      <c r="Q91" s="58"/>
      <c r="R91" s="70" t="s">
        <v>179</v>
      </c>
      <c r="S91" s="1"/>
      <c r="T91" s="1"/>
    </row>
    <row r="92" spans="1:20" ht="15" customHeight="1" thickBot="1">
      <c r="A92" s="125">
        <v>12</v>
      </c>
      <c r="B92" s="126" t="s">
        <v>73</v>
      </c>
      <c r="C92" s="43" t="s">
        <v>130</v>
      </c>
      <c r="D92" s="45"/>
      <c r="E92" s="46">
        <v>37</v>
      </c>
      <c r="F92" s="76">
        <v>2006</v>
      </c>
      <c r="G92" s="92" t="s">
        <v>153</v>
      </c>
      <c r="H92" s="37" t="s">
        <v>45</v>
      </c>
      <c r="I92" s="38"/>
      <c r="J92" s="39"/>
      <c r="K92" s="66" t="s">
        <v>45</v>
      </c>
      <c r="L92" s="114"/>
      <c r="M92" s="115"/>
      <c r="N92" s="117"/>
      <c r="O92" s="59"/>
      <c r="P92" s="89"/>
      <c r="Q92" s="59"/>
      <c r="R92" s="78"/>
      <c r="S92" s="1"/>
      <c r="T92" s="1"/>
    </row>
    <row r="93" spans="1:20" ht="5.25" customHeight="1">
      <c r="A93" s="20"/>
      <c r="B93" s="22"/>
      <c r="C93" s="29"/>
      <c r="D93" s="20"/>
      <c r="E93" s="21"/>
      <c r="F93" s="21"/>
      <c r="G93" s="23"/>
      <c r="H93" s="24"/>
      <c r="I93" s="24"/>
      <c r="J93" s="24"/>
      <c r="K93" s="24"/>
      <c r="L93" s="24"/>
      <c r="M93" s="24"/>
      <c r="N93" s="25"/>
      <c r="O93" s="26"/>
      <c r="P93" s="30"/>
      <c r="Q93" s="27"/>
      <c r="R93" s="23"/>
      <c r="S93" s="1"/>
      <c r="T93" s="1"/>
    </row>
    <row r="94" spans="1:20" ht="15.75" customHeight="1">
      <c r="A94" s="28" t="s">
        <v>100</v>
      </c>
      <c r="B94" s="6"/>
      <c r="C94" s="9"/>
      <c r="D94" s="6"/>
      <c r="E94" s="7"/>
      <c r="F94" s="7"/>
      <c r="G94" s="7"/>
      <c r="H94" s="15"/>
      <c r="I94" s="15"/>
      <c r="J94" s="15"/>
      <c r="K94" s="15"/>
      <c r="L94" s="15"/>
      <c r="M94" s="7" t="s">
        <v>7</v>
      </c>
      <c r="N94" s="7"/>
      <c r="O94" s="7" t="s">
        <v>85</v>
      </c>
      <c r="Q94" s="8">
        <v>600</v>
      </c>
      <c r="R94" s="136" t="s">
        <v>8</v>
      </c>
      <c r="S94" s="1"/>
      <c r="T94" s="1"/>
    </row>
    <row r="95" spans="1:20" ht="15.75" customHeight="1" thickBot="1">
      <c r="A95" s="7"/>
      <c r="B95" s="6"/>
      <c r="C95" s="6"/>
      <c r="D95" s="6"/>
      <c r="E95" s="7"/>
      <c r="F95" s="7"/>
      <c r="G95" s="6"/>
      <c r="H95" s="7"/>
      <c r="I95" s="7"/>
      <c r="J95" s="7"/>
      <c r="K95" s="7"/>
      <c r="L95" s="7"/>
      <c r="M95" s="7" t="s">
        <v>86</v>
      </c>
      <c r="N95" s="6"/>
      <c r="O95" s="7"/>
      <c r="Q95" s="8">
        <v>10</v>
      </c>
      <c r="R95" s="136" t="s">
        <v>8</v>
      </c>
      <c r="S95" s="1"/>
      <c r="T95" s="1"/>
    </row>
    <row r="96" spans="1:20" ht="15" customHeight="1" thickBot="1">
      <c r="A96" s="207" t="s">
        <v>4</v>
      </c>
      <c r="B96" s="209" t="s">
        <v>14</v>
      </c>
      <c r="C96" s="209" t="s">
        <v>19</v>
      </c>
      <c r="D96" s="211" t="s">
        <v>15</v>
      </c>
      <c r="E96" s="211" t="s">
        <v>13</v>
      </c>
      <c r="F96" s="211" t="s">
        <v>30</v>
      </c>
      <c r="G96" s="220" t="s">
        <v>29</v>
      </c>
      <c r="H96" s="222" t="s">
        <v>46</v>
      </c>
      <c r="I96" s="223"/>
      <c r="J96" s="223"/>
      <c r="K96" s="223"/>
      <c r="L96" s="223"/>
      <c r="M96" s="224"/>
      <c r="N96" s="207" t="s">
        <v>5</v>
      </c>
      <c r="O96" s="209" t="s">
        <v>6</v>
      </c>
      <c r="P96" s="225" t="s">
        <v>0</v>
      </c>
      <c r="Q96" s="209" t="s">
        <v>16</v>
      </c>
      <c r="R96" s="220" t="s">
        <v>3</v>
      </c>
      <c r="S96" s="1"/>
      <c r="T96" s="1"/>
    </row>
    <row r="97" spans="1:20" ht="15.75" customHeight="1">
      <c r="A97" s="208"/>
      <c r="B97" s="210"/>
      <c r="C97" s="210"/>
      <c r="D97" s="212"/>
      <c r="E97" s="212"/>
      <c r="F97" s="212"/>
      <c r="G97" s="221"/>
      <c r="H97" s="229" t="s">
        <v>1</v>
      </c>
      <c r="I97" s="230"/>
      <c r="J97" s="231"/>
      <c r="K97" s="229" t="s">
        <v>2</v>
      </c>
      <c r="L97" s="232"/>
      <c r="M97" s="232"/>
      <c r="N97" s="208"/>
      <c r="O97" s="210"/>
      <c r="P97" s="226"/>
      <c r="Q97" s="210"/>
      <c r="R97" s="221"/>
      <c r="S97" s="1"/>
      <c r="T97" s="1"/>
    </row>
    <row r="98" spans="1:20" ht="25.5">
      <c r="A98" s="208"/>
      <c r="B98" s="210"/>
      <c r="C98" s="210"/>
      <c r="D98" s="213"/>
      <c r="E98" s="213"/>
      <c r="F98" s="213"/>
      <c r="G98" s="221"/>
      <c r="H98" s="47" t="s">
        <v>38</v>
      </c>
      <c r="I98" s="48" t="s">
        <v>37</v>
      </c>
      <c r="J98" s="49" t="s">
        <v>6</v>
      </c>
      <c r="K98" s="47" t="s">
        <v>38</v>
      </c>
      <c r="L98" s="48" t="s">
        <v>37</v>
      </c>
      <c r="M98" s="73" t="s">
        <v>6</v>
      </c>
      <c r="N98" s="208"/>
      <c r="O98" s="210"/>
      <c r="P98" s="227"/>
      <c r="Q98" s="228"/>
      <c r="R98" s="221"/>
      <c r="S98" s="1"/>
      <c r="T98" s="1"/>
    </row>
    <row r="99" spans="1:20" ht="15" customHeight="1">
      <c r="A99" s="40">
        <v>1</v>
      </c>
      <c r="B99" s="31" t="s">
        <v>9</v>
      </c>
      <c r="C99" s="19" t="s">
        <v>18</v>
      </c>
      <c r="D99" s="50"/>
      <c r="E99" s="16">
        <v>44</v>
      </c>
      <c r="F99" s="60">
        <v>1968</v>
      </c>
      <c r="G99" s="91" t="s">
        <v>138</v>
      </c>
      <c r="H99" s="35">
        <v>1.9178240740740742E-3</v>
      </c>
      <c r="I99" s="34">
        <f>H99-$H$100</f>
        <v>1.2430555555555589E-4</v>
      </c>
      <c r="J99" s="36">
        <f>$Q$94/(H99*24000)</f>
        <v>13.035606517803259</v>
      </c>
      <c r="K99" s="110">
        <v>1.2543981481481481E-3</v>
      </c>
      <c r="L99" s="111">
        <f>K99-$K$99</f>
        <v>0</v>
      </c>
      <c r="M99" s="121">
        <f t="shared" ref="M99:M105" si="50">$Q$94/(K99*24000)</f>
        <v>19.929876360952207</v>
      </c>
      <c r="N99" s="120">
        <f t="shared" ref="N99:N105" si="51">H99+K99</f>
        <v>3.1722222222222221E-3</v>
      </c>
      <c r="O99" s="113">
        <f t="shared" ref="O99:O105" si="52">$Q$94*2/(N99*24000)</f>
        <v>15.76182136602452</v>
      </c>
      <c r="P99" s="118" t="s">
        <v>77</v>
      </c>
      <c r="Q99" s="58"/>
      <c r="R99" s="70"/>
      <c r="S99" s="1"/>
      <c r="T99" s="1"/>
    </row>
    <row r="100" spans="1:20" ht="15" customHeight="1">
      <c r="A100" s="40">
        <v>2</v>
      </c>
      <c r="B100" s="31" t="s">
        <v>65</v>
      </c>
      <c r="C100" s="19" t="s">
        <v>18</v>
      </c>
      <c r="D100" s="50"/>
      <c r="E100" s="16">
        <v>43</v>
      </c>
      <c r="F100" s="60">
        <v>1972</v>
      </c>
      <c r="G100" s="91" t="s">
        <v>81</v>
      </c>
      <c r="H100" s="35">
        <v>1.7935185185185183E-3</v>
      </c>
      <c r="I100" s="34">
        <f t="shared" ref="I100:I106" si="53">H100-$H$100</f>
        <v>0</v>
      </c>
      <c r="J100" s="36">
        <f t="shared" ref="J100:J106" si="54">$Q$94/(H100*24000)</f>
        <v>13.939081053175014</v>
      </c>
      <c r="K100" s="110">
        <v>1.8157407407407408E-3</v>
      </c>
      <c r="L100" s="111">
        <f t="shared" ref="L100:L105" si="55">K100-$K$99</f>
        <v>5.6134259259259267E-4</v>
      </c>
      <c r="M100" s="121">
        <f t="shared" si="50"/>
        <v>13.768485466598673</v>
      </c>
      <c r="N100" s="120">
        <f t="shared" si="51"/>
        <v>3.6092592592592591E-3</v>
      </c>
      <c r="O100" s="113">
        <f t="shared" si="52"/>
        <v>13.853258081067214</v>
      </c>
      <c r="P100" s="118" t="s">
        <v>77</v>
      </c>
      <c r="Q100" s="58"/>
      <c r="R100" s="70"/>
      <c r="S100" s="1"/>
      <c r="T100" s="1"/>
    </row>
    <row r="101" spans="1:20" ht="15" customHeight="1">
      <c r="A101" s="40">
        <v>3</v>
      </c>
      <c r="B101" s="31" t="s">
        <v>133</v>
      </c>
      <c r="C101" s="19" t="s">
        <v>116</v>
      </c>
      <c r="D101" s="100"/>
      <c r="E101" s="16">
        <v>63</v>
      </c>
      <c r="F101" s="60">
        <v>1981</v>
      </c>
      <c r="G101" s="91" t="s">
        <v>49</v>
      </c>
      <c r="H101" s="35">
        <v>2.7990740740740741E-3</v>
      </c>
      <c r="I101" s="34">
        <f t="shared" si="53"/>
        <v>1.0055555555555558E-3</v>
      </c>
      <c r="J101" s="36">
        <f t="shared" si="54"/>
        <v>8.931524975190209</v>
      </c>
      <c r="K101" s="110">
        <v>1.6415509259259259E-3</v>
      </c>
      <c r="L101" s="111">
        <f t="shared" si="55"/>
        <v>3.8715277777777771E-4</v>
      </c>
      <c r="M101" s="121">
        <f t="shared" si="50"/>
        <v>15.229500105760419</v>
      </c>
      <c r="N101" s="120">
        <f t="shared" si="51"/>
        <v>4.4406250000000001E-3</v>
      </c>
      <c r="O101" s="113">
        <f t="shared" si="52"/>
        <v>11.259676284306826</v>
      </c>
      <c r="P101" s="118" t="s">
        <v>77</v>
      </c>
      <c r="Q101" s="58"/>
      <c r="R101" s="70"/>
      <c r="S101" s="1"/>
      <c r="T101" s="1"/>
    </row>
    <row r="102" spans="1:20" ht="15" customHeight="1">
      <c r="A102" s="40">
        <v>4</v>
      </c>
      <c r="B102" s="31" t="s">
        <v>132</v>
      </c>
      <c r="C102" s="19" t="s">
        <v>116</v>
      </c>
      <c r="D102" s="105"/>
      <c r="E102" s="16">
        <v>62</v>
      </c>
      <c r="F102" s="60">
        <v>1988</v>
      </c>
      <c r="G102" s="91" t="s">
        <v>140</v>
      </c>
      <c r="H102" s="35">
        <v>2.5100694444444445E-3</v>
      </c>
      <c r="I102" s="34">
        <f t="shared" si="53"/>
        <v>7.1655092592592625E-4</v>
      </c>
      <c r="J102" s="36">
        <f t="shared" si="54"/>
        <v>9.9598838013556517</v>
      </c>
      <c r="K102" s="110">
        <v>2.1114583333333337E-3</v>
      </c>
      <c r="L102" s="111">
        <f t="shared" si="55"/>
        <v>8.5706018518518553E-4</v>
      </c>
      <c r="M102" s="121">
        <f t="shared" si="50"/>
        <v>11.84015786877158</v>
      </c>
      <c r="N102" s="120">
        <f t="shared" si="51"/>
        <v>4.6215277777777782E-3</v>
      </c>
      <c r="O102" s="113">
        <f t="shared" si="52"/>
        <v>10.818933132982719</v>
      </c>
      <c r="P102" s="118" t="s">
        <v>77</v>
      </c>
      <c r="Q102" s="58"/>
      <c r="R102" s="70"/>
      <c r="S102" s="1"/>
      <c r="T102" s="1"/>
    </row>
    <row r="103" spans="1:20" ht="15" customHeight="1">
      <c r="A103" s="40">
        <v>5</v>
      </c>
      <c r="B103" s="127" t="s">
        <v>177</v>
      </c>
      <c r="C103" s="19" t="s">
        <v>36</v>
      </c>
      <c r="D103" s="50" t="s">
        <v>11</v>
      </c>
      <c r="E103" s="16">
        <v>53</v>
      </c>
      <c r="F103" s="60">
        <v>1998</v>
      </c>
      <c r="G103" s="91" t="s">
        <v>139</v>
      </c>
      <c r="H103" s="35">
        <v>2.3929398148148148E-3</v>
      </c>
      <c r="I103" s="34">
        <f t="shared" si="53"/>
        <v>5.9942129629629646E-4</v>
      </c>
      <c r="J103" s="36">
        <f t="shared" si="54"/>
        <v>10.447400241837968</v>
      </c>
      <c r="K103" s="110">
        <v>2.9149305555555556E-3</v>
      </c>
      <c r="L103" s="111">
        <f t="shared" si="55"/>
        <v>1.6605324074074074E-3</v>
      </c>
      <c r="M103" s="121">
        <f t="shared" si="50"/>
        <v>8.5765336509827286</v>
      </c>
      <c r="N103" s="120">
        <f t="shared" si="51"/>
        <v>5.3078703703703708E-3</v>
      </c>
      <c r="O103" s="113">
        <f t="shared" si="52"/>
        <v>9.4199738334060168</v>
      </c>
      <c r="P103" s="118" t="s">
        <v>77</v>
      </c>
      <c r="Q103" s="58"/>
      <c r="R103" s="70"/>
      <c r="S103" s="1"/>
      <c r="T103" s="1"/>
    </row>
    <row r="104" spans="1:20" ht="15" customHeight="1">
      <c r="A104" s="40">
        <v>6</v>
      </c>
      <c r="B104" s="31" t="s">
        <v>82</v>
      </c>
      <c r="C104" s="19" t="s">
        <v>75</v>
      </c>
      <c r="D104" s="100"/>
      <c r="E104" s="16">
        <v>42</v>
      </c>
      <c r="F104" s="60">
        <v>2009</v>
      </c>
      <c r="G104" s="91" t="s">
        <v>79</v>
      </c>
      <c r="H104" s="35">
        <v>3.6581018518518521E-3</v>
      </c>
      <c r="I104" s="34">
        <f t="shared" si="53"/>
        <v>1.8645833333333338E-3</v>
      </c>
      <c r="J104" s="36">
        <f t="shared" si="54"/>
        <v>6.8341454154274501</v>
      </c>
      <c r="K104" s="110">
        <v>2.1018518518518517E-3</v>
      </c>
      <c r="L104" s="111">
        <f t="shared" si="55"/>
        <v>8.4745370370370356E-4</v>
      </c>
      <c r="M104" s="121">
        <f t="shared" si="50"/>
        <v>11.894273127753305</v>
      </c>
      <c r="N104" s="120">
        <f t="shared" si="51"/>
        <v>5.7599537037037038E-3</v>
      </c>
      <c r="O104" s="113">
        <f t="shared" si="52"/>
        <v>8.680625326528153</v>
      </c>
      <c r="P104" s="118" t="s">
        <v>77</v>
      </c>
      <c r="Q104" s="58"/>
      <c r="R104" s="70"/>
      <c r="S104" s="1"/>
      <c r="T104" s="1"/>
    </row>
    <row r="105" spans="1:20" ht="15" customHeight="1">
      <c r="A105" s="40">
        <v>7</v>
      </c>
      <c r="B105" s="31" t="s">
        <v>134</v>
      </c>
      <c r="C105" s="19" t="s">
        <v>32</v>
      </c>
      <c r="D105" s="50"/>
      <c r="E105" s="16">
        <v>52</v>
      </c>
      <c r="F105" s="60">
        <v>1990</v>
      </c>
      <c r="G105" s="91" t="s">
        <v>142</v>
      </c>
      <c r="H105" s="35">
        <v>4.8642361111111117E-3</v>
      </c>
      <c r="I105" s="34">
        <f t="shared" si="53"/>
        <v>3.0707175925925936E-3</v>
      </c>
      <c r="J105" s="36">
        <f t="shared" si="54"/>
        <v>5.1395531444071665</v>
      </c>
      <c r="K105" s="110">
        <v>4.5711805555555549E-3</v>
      </c>
      <c r="L105" s="111">
        <f t="shared" si="55"/>
        <v>3.3167824074074067E-3</v>
      </c>
      <c r="M105" s="121">
        <f t="shared" si="50"/>
        <v>5.4690467147740227</v>
      </c>
      <c r="N105" s="120">
        <f t="shared" si="51"/>
        <v>9.4354166666666666E-3</v>
      </c>
      <c r="O105" s="113">
        <f t="shared" si="52"/>
        <v>5.2991830426142643</v>
      </c>
      <c r="P105" s="118" t="s">
        <v>77</v>
      </c>
      <c r="Q105" s="58"/>
      <c r="R105" s="70"/>
      <c r="S105" s="1"/>
      <c r="T105" s="1"/>
    </row>
    <row r="106" spans="1:20" ht="15" customHeight="1">
      <c r="A106" s="40">
        <v>8</v>
      </c>
      <c r="B106" s="31" t="s">
        <v>27</v>
      </c>
      <c r="C106" s="19" t="s">
        <v>10</v>
      </c>
      <c r="D106" s="50" t="s">
        <v>87</v>
      </c>
      <c r="E106" s="16">
        <v>47</v>
      </c>
      <c r="F106" s="60">
        <v>1985</v>
      </c>
      <c r="G106" s="91" t="s">
        <v>141</v>
      </c>
      <c r="H106" s="35">
        <v>2.5383101851851851E-3</v>
      </c>
      <c r="I106" s="34">
        <f t="shared" si="53"/>
        <v>7.4479166666666682E-4</v>
      </c>
      <c r="J106" s="36">
        <f t="shared" si="54"/>
        <v>9.8490720897359907</v>
      </c>
      <c r="K106" s="110" t="s">
        <v>45</v>
      </c>
      <c r="L106" s="111"/>
      <c r="M106" s="121"/>
      <c r="N106" s="120"/>
      <c r="O106" s="113"/>
      <c r="P106" s="118" t="s">
        <v>77</v>
      </c>
      <c r="Q106" s="58"/>
      <c r="R106" s="70"/>
      <c r="S106" s="1"/>
      <c r="T106" s="1"/>
    </row>
    <row r="107" spans="1:20" ht="15" customHeight="1">
      <c r="A107" s="40">
        <v>9</v>
      </c>
      <c r="B107" s="31" t="s">
        <v>169</v>
      </c>
      <c r="C107" s="19" t="s">
        <v>18</v>
      </c>
      <c r="D107" s="50"/>
      <c r="E107" s="16">
        <v>40</v>
      </c>
      <c r="F107" s="60">
        <v>1977</v>
      </c>
      <c r="G107" s="91" t="s">
        <v>172</v>
      </c>
      <c r="H107" s="35" t="s">
        <v>171</v>
      </c>
      <c r="I107" s="34"/>
      <c r="J107" s="36"/>
      <c r="K107" s="110" t="s">
        <v>45</v>
      </c>
      <c r="L107" s="111"/>
      <c r="M107" s="121"/>
      <c r="N107" s="120"/>
      <c r="O107" s="113"/>
      <c r="P107" s="118" t="s">
        <v>77</v>
      </c>
      <c r="Q107" s="58"/>
      <c r="R107" s="70"/>
      <c r="S107" s="1"/>
      <c r="T107" s="1"/>
    </row>
    <row r="108" spans="1:20" ht="15" customHeight="1">
      <c r="A108" s="40">
        <v>10</v>
      </c>
      <c r="B108" s="31" t="s">
        <v>170</v>
      </c>
      <c r="C108" s="19" t="s">
        <v>18</v>
      </c>
      <c r="D108" s="50" t="s">
        <v>11</v>
      </c>
      <c r="E108" s="16">
        <v>45</v>
      </c>
      <c r="F108" s="60">
        <v>1990</v>
      </c>
      <c r="G108" s="91" t="s">
        <v>173</v>
      </c>
      <c r="H108" s="35" t="s">
        <v>171</v>
      </c>
      <c r="I108" s="34"/>
      <c r="J108" s="36"/>
      <c r="K108" s="35" t="s">
        <v>45</v>
      </c>
      <c r="L108" s="111"/>
      <c r="M108" s="121"/>
      <c r="N108" s="120"/>
      <c r="O108" s="113"/>
      <c r="P108" s="118" t="s">
        <v>77</v>
      </c>
      <c r="Q108" s="58"/>
      <c r="R108" s="70"/>
      <c r="S108" s="1"/>
      <c r="T108" s="1"/>
    </row>
    <row r="109" spans="1:20" ht="15" customHeight="1">
      <c r="A109" s="40">
        <v>11</v>
      </c>
      <c r="B109" s="31" t="s">
        <v>135</v>
      </c>
      <c r="C109" s="19" t="s">
        <v>136</v>
      </c>
      <c r="D109" s="50"/>
      <c r="E109" s="16">
        <v>46</v>
      </c>
      <c r="F109" s="60">
        <v>1972</v>
      </c>
      <c r="G109" s="91" t="s">
        <v>59</v>
      </c>
      <c r="H109" s="35" t="s">
        <v>45</v>
      </c>
      <c r="I109" s="34"/>
      <c r="J109" s="36"/>
      <c r="K109" s="110">
        <v>2.5473379629629626E-3</v>
      </c>
      <c r="L109" s="111">
        <f>K109-$K$99</f>
        <v>1.2929398148148145E-3</v>
      </c>
      <c r="M109" s="121">
        <f>$Q$94/(K109*24000)</f>
        <v>9.8141669317097566</v>
      </c>
      <c r="N109" s="120"/>
      <c r="O109" s="113"/>
      <c r="P109" s="118" t="s">
        <v>77</v>
      </c>
      <c r="Q109" s="58"/>
      <c r="R109" s="70"/>
      <c r="S109" s="1"/>
      <c r="T109" s="1"/>
    </row>
    <row r="110" spans="1:20" ht="15" customHeight="1">
      <c r="A110" s="40">
        <v>12</v>
      </c>
      <c r="B110" s="31" t="s">
        <v>78</v>
      </c>
      <c r="C110" s="19" t="s">
        <v>75</v>
      </c>
      <c r="D110" s="50"/>
      <c r="E110" s="16">
        <v>41</v>
      </c>
      <c r="F110" s="60">
        <v>2011</v>
      </c>
      <c r="G110" s="91" t="s">
        <v>79</v>
      </c>
      <c r="H110" s="35" t="s">
        <v>45</v>
      </c>
      <c r="I110" s="34"/>
      <c r="J110" s="36"/>
      <c r="K110" s="35" t="s">
        <v>45</v>
      </c>
      <c r="L110" s="111"/>
      <c r="M110" s="121"/>
      <c r="N110" s="120"/>
      <c r="O110" s="113"/>
      <c r="P110" s="118" t="s">
        <v>77</v>
      </c>
      <c r="Q110" s="58"/>
      <c r="R110" s="70"/>
      <c r="S110" s="1"/>
      <c r="T110" s="1"/>
    </row>
    <row r="111" spans="1:20" ht="15" customHeight="1">
      <c r="A111" s="40">
        <v>13</v>
      </c>
      <c r="B111" s="31" t="s">
        <v>70</v>
      </c>
      <c r="C111" s="19" t="s">
        <v>18</v>
      </c>
      <c r="D111" s="105"/>
      <c r="E111" s="16">
        <v>50</v>
      </c>
      <c r="F111" s="60">
        <v>2007</v>
      </c>
      <c r="G111" s="91" t="s">
        <v>80</v>
      </c>
      <c r="H111" s="35" t="s">
        <v>45</v>
      </c>
      <c r="I111" s="34"/>
      <c r="J111" s="36"/>
      <c r="K111" s="35" t="s">
        <v>45</v>
      </c>
      <c r="L111" s="111"/>
      <c r="M111" s="121"/>
      <c r="N111" s="120"/>
      <c r="O111" s="113"/>
      <c r="P111" s="118" t="s">
        <v>77</v>
      </c>
      <c r="Q111" s="58"/>
      <c r="R111" s="70"/>
      <c r="S111" s="1"/>
      <c r="T111" s="1"/>
    </row>
    <row r="112" spans="1:20" ht="15" customHeight="1">
      <c r="A112" s="40">
        <v>14</v>
      </c>
      <c r="B112" s="31" t="s">
        <v>69</v>
      </c>
      <c r="C112" s="19" t="s">
        <v>18</v>
      </c>
      <c r="D112" s="50"/>
      <c r="E112" s="16">
        <v>51</v>
      </c>
      <c r="F112" s="60">
        <v>2004</v>
      </c>
      <c r="G112" s="91" t="s">
        <v>67</v>
      </c>
      <c r="H112" s="35" t="s">
        <v>45</v>
      </c>
      <c r="I112" s="34"/>
      <c r="J112" s="36"/>
      <c r="K112" s="35" t="s">
        <v>45</v>
      </c>
      <c r="L112" s="111"/>
      <c r="M112" s="121"/>
      <c r="N112" s="120"/>
      <c r="O112" s="113"/>
      <c r="P112" s="118" t="s">
        <v>77</v>
      </c>
      <c r="Q112" s="58"/>
      <c r="R112" s="70"/>
      <c r="S112" s="1"/>
      <c r="T112" s="1"/>
    </row>
    <row r="113" spans="1:20" ht="15" customHeight="1" thickBot="1">
      <c r="A113" s="41">
        <v>15</v>
      </c>
      <c r="B113" s="42" t="s">
        <v>44</v>
      </c>
      <c r="C113" s="43" t="s">
        <v>10</v>
      </c>
      <c r="D113" s="45"/>
      <c r="E113" s="46">
        <v>54</v>
      </c>
      <c r="F113" s="61">
        <v>1990</v>
      </c>
      <c r="G113" s="92" t="s">
        <v>143</v>
      </c>
      <c r="H113" s="37" t="s">
        <v>45</v>
      </c>
      <c r="I113" s="38"/>
      <c r="J113" s="39"/>
      <c r="K113" s="37" t="s">
        <v>45</v>
      </c>
      <c r="L113" s="114"/>
      <c r="M113" s="122"/>
      <c r="N113" s="117"/>
      <c r="O113" s="59"/>
      <c r="P113" s="119" t="s">
        <v>77</v>
      </c>
      <c r="Q113" s="59"/>
      <c r="R113" s="78"/>
      <c r="S113" s="1"/>
      <c r="T113" s="1"/>
    </row>
    <row r="114" spans="1:20" ht="9.75" customHeight="1">
      <c r="A114" s="20"/>
      <c r="B114" s="22"/>
      <c r="C114" s="23"/>
      <c r="D114" s="51"/>
      <c r="E114" s="21"/>
      <c r="F114" s="128"/>
      <c r="G114" s="129"/>
      <c r="H114" s="130"/>
      <c r="I114" s="131"/>
      <c r="J114" s="26"/>
      <c r="K114" s="130"/>
      <c r="L114" s="132"/>
      <c r="M114" s="132"/>
      <c r="N114" s="133"/>
      <c r="O114" s="134"/>
      <c r="P114" s="135"/>
      <c r="Q114" s="134"/>
      <c r="R114" s="134"/>
      <c r="S114" s="1"/>
      <c r="T114" s="1"/>
    </row>
    <row r="115" spans="1:20" ht="15.75" customHeight="1">
      <c r="A115" s="28" t="s">
        <v>178</v>
      </c>
      <c r="B115" s="6"/>
      <c r="C115" s="9"/>
      <c r="D115" s="6"/>
      <c r="E115" s="7"/>
      <c r="F115" s="7"/>
      <c r="G115" s="7"/>
      <c r="H115" s="15"/>
      <c r="I115" s="15"/>
      <c r="J115" s="15"/>
      <c r="K115" s="15"/>
      <c r="L115" s="15"/>
      <c r="M115" s="7" t="s">
        <v>7</v>
      </c>
      <c r="N115" s="7"/>
      <c r="O115" s="7" t="s">
        <v>201</v>
      </c>
      <c r="Q115" s="8">
        <v>2200</v>
      </c>
      <c r="R115" s="136" t="s">
        <v>8</v>
      </c>
      <c r="S115" s="1"/>
      <c r="T115" s="1"/>
    </row>
    <row r="116" spans="1:20" ht="15.75" customHeight="1" thickBot="1">
      <c r="A116" s="7"/>
      <c r="B116" s="6"/>
      <c r="C116" s="6"/>
      <c r="D116" s="6"/>
      <c r="E116" s="7"/>
      <c r="F116" s="7"/>
      <c r="G116" s="6"/>
      <c r="H116" s="7"/>
      <c r="I116" s="7"/>
      <c r="J116" s="7"/>
      <c r="K116" s="7"/>
      <c r="L116" s="7"/>
      <c r="M116" s="7" t="s">
        <v>86</v>
      </c>
      <c r="N116" s="6"/>
      <c r="O116" s="7"/>
      <c r="Q116" s="8">
        <v>30</v>
      </c>
      <c r="R116" s="136" t="s">
        <v>8</v>
      </c>
      <c r="S116" s="1"/>
      <c r="T116" s="1"/>
    </row>
    <row r="117" spans="1:20" ht="15" customHeight="1">
      <c r="A117" s="207" t="s">
        <v>4</v>
      </c>
      <c r="B117" s="209" t="s">
        <v>14</v>
      </c>
      <c r="C117" s="209" t="s">
        <v>19</v>
      </c>
      <c r="D117" s="211" t="s">
        <v>15</v>
      </c>
      <c r="E117" s="211" t="s">
        <v>13</v>
      </c>
      <c r="F117" s="211" t="s">
        <v>30</v>
      </c>
      <c r="G117" s="185" t="s">
        <v>29</v>
      </c>
      <c r="H117" s="191" t="s">
        <v>46</v>
      </c>
      <c r="I117" s="192"/>
      <c r="J117" s="192"/>
      <c r="K117" s="193"/>
      <c r="L117" s="188" t="s">
        <v>0</v>
      </c>
      <c r="M117" s="15"/>
      <c r="N117" s="15"/>
      <c r="O117" s="15"/>
      <c r="P117" s="15"/>
      <c r="Q117" s="15"/>
      <c r="R117" s="15"/>
      <c r="S117" s="1"/>
      <c r="T117" s="1"/>
    </row>
    <row r="118" spans="1:20" ht="15.75" customHeight="1">
      <c r="A118" s="208"/>
      <c r="B118" s="210"/>
      <c r="C118" s="210"/>
      <c r="D118" s="212"/>
      <c r="E118" s="212"/>
      <c r="F118" s="212"/>
      <c r="G118" s="186"/>
      <c r="H118" s="194"/>
      <c r="I118" s="195"/>
      <c r="J118" s="195"/>
      <c r="K118" s="196"/>
      <c r="L118" s="189"/>
      <c r="M118" s="15"/>
      <c r="N118" s="15"/>
      <c r="O118" s="15"/>
      <c r="P118" s="15"/>
      <c r="Q118" s="15"/>
      <c r="R118" s="15"/>
      <c r="S118" s="1"/>
      <c r="T118" s="1"/>
    </row>
    <row r="119" spans="1:20" ht="39" thickBot="1">
      <c r="A119" s="214"/>
      <c r="B119" s="215"/>
      <c r="C119" s="215"/>
      <c r="D119" s="212"/>
      <c r="E119" s="212"/>
      <c r="F119" s="212"/>
      <c r="G119" s="187"/>
      <c r="H119" s="139" t="s">
        <v>188</v>
      </c>
      <c r="I119" s="140" t="s">
        <v>6</v>
      </c>
      <c r="J119" s="140" t="s">
        <v>189</v>
      </c>
      <c r="K119" s="165" t="s">
        <v>37</v>
      </c>
      <c r="L119" s="190"/>
      <c r="M119" s="15"/>
      <c r="N119" s="15"/>
      <c r="O119" s="15"/>
      <c r="P119" s="15"/>
      <c r="Q119" s="15"/>
      <c r="R119" s="15"/>
      <c r="S119" s="1"/>
      <c r="T119" s="1"/>
    </row>
    <row r="120" spans="1:20" ht="15" customHeight="1">
      <c r="A120" s="141">
        <v>1</v>
      </c>
      <c r="B120" s="142" t="s">
        <v>52</v>
      </c>
      <c r="C120" s="143" t="s">
        <v>33</v>
      </c>
      <c r="D120" s="109" t="s">
        <v>17</v>
      </c>
      <c r="E120" s="153" t="s">
        <v>180</v>
      </c>
      <c r="F120" s="144">
        <v>1968</v>
      </c>
      <c r="G120" s="151" t="s">
        <v>174</v>
      </c>
      <c r="H120" s="150">
        <v>6.3437499999999996E-3</v>
      </c>
      <c r="I120" s="146">
        <f>$Q$115/(H120*24000)</f>
        <v>14.44991789819376</v>
      </c>
      <c r="J120" s="145">
        <f>H120</f>
        <v>6.3437499999999996E-3</v>
      </c>
      <c r="K120" s="177"/>
      <c r="L120" s="173">
        <v>1</v>
      </c>
      <c r="M120" s="15"/>
      <c r="N120" s="15"/>
      <c r="O120" s="15"/>
      <c r="P120" s="15"/>
      <c r="Q120" s="15"/>
      <c r="R120" s="15"/>
      <c r="S120" s="1"/>
      <c r="T120" s="1"/>
    </row>
    <row r="121" spans="1:20" ht="15" customHeight="1">
      <c r="A121" s="156"/>
      <c r="B121" s="31" t="s">
        <v>115</v>
      </c>
      <c r="C121" s="19" t="s">
        <v>116</v>
      </c>
      <c r="D121" s="108"/>
      <c r="E121" s="154" t="s">
        <v>181</v>
      </c>
      <c r="F121" s="74">
        <v>1999</v>
      </c>
      <c r="G121" s="169" t="s">
        <v>39</v>
      </c>
      <c r="H121" s="35">
        <v>4.0145833333333327E-3</v>
      </c>
      <c r="I121" s="138">
        <f t="shared" ref="I121:I147" si="56">$Q$115/(H121*24000)</f>
        <v>22.833419823559943</v>
      </c>
      <c r="J121" s="137">
        <f>J120+H121</f>
        <v>1.0358333333333332E-2</v>
      </c>
      <c r="K121" s="178"/>
      <c r="L121" s="174"/>
      <c r="M121" s="15"/>
      <c r="N121" s="15"/>
      <c r="O121" s="15"/>
      <c r="P121" s="15"/>
      <c r="Q121" s="15"/>
      <c r="R121" s="15"/>
      <c r="S121" s="1"/>
      <c r="T121" s="1"/>
    </row>
    <row r="122" spans="1:20" ht="15" customHeight="1">
      <c r="A122" s="40"/>
      <c r="B122" s="31" t="s">
        <v>52</v>
      </c>
      <c r="C122" s="19" t="s">
        <v>33</v>
      </c>
      <c r="D122" s="108" t="s">
        <v>17</v>
      </c>
      <c r="E122" s="154" t="s">
        <v>180</v>
      </c>
      <c r="F122" s="74">
        <v>1968</v>
      </c>
      <c r="G122" s="170" t="s">
        <v>174</v>
      </c>
      <c r="H122" s="35">
        <v>6.1406249999999994E-3</v>
      </c>
      <c r="I122" s="138">
        <f t="shared" si="56"/>
        <v>14.927905004240886</v>
      </c>
      <c r="J122" s="137">
        <f>J121+H122</f>
        <v>1.6498958333333331E-2</v>
      </c>
      <c r="K122" s="178"/>
      <c r="L122" s="174"/>
      <c r="M122" s="15"/>
      <c r="N122" s="15"/>
      <c r="O122" s="15"/>
      <c r="P122" s="15"/>
      <c r="Q122" s="15"/>
      <c r="R122" s="15"/>
      <c r="S122" s="1"/>
      <c r="T122" s="1"/>
    </row>
    <row r="123" spans="1:20" ht="15" customHeight="1" thickBot="1">
      <c r="A123" s="149"/>
      <c r="B123" s="42" t="s">
        <v>115</v>
      </c>
      <c r="C123" s="43" t="s">
        <v>116</v>
      </c>
      <c r="D123" s="45"/>
      <c r="E123" s="155" t="s">
        <v>181</v>
      </c>
      <c r="F123" s="76">
        <v>1999</v>
      </c>
      <c r="G123" s="152" t="s">
        <v>39</v>
      </c>
      <c r="H123" s="37">
        <v>4.0788194444444448E-3</v>
      </c>
      <c r="I123" s="148">
        <f t="shared" si="56"/>
        <v>22.473823103771174</v>
      </c>
      <c r="J123" s="147">
        <f>J122+H123</f>
        <v>2.0577777777777775E-2</v>
      </c>
      <c r="K123" s="179">
        <f>J123-$J$123</f>
        <v>0</v>
      </c>
      <c r="L123" s="175"/>
      <c r="M123" s="15"/>
      <c r="N123" s="15"/>
      <c r="O123" s="15"/>
      <c r="P123" s="15"/>
      <c r="Q123" s="15"/>
      <c r="R123" s="15"/>
      <c r="S123" s="1"/>
      <c r="T123" s="1"/>
    </row>
    <row r="124" spans="1:20" ht="15" customHeight="1">
      <c r="A124" s="141">
        <v>2</v>
      </c>
      <c r="B124" s="142" t="s">
        <v>102</v>
      </c>
      <c r="C124" s="143" t="s">
        <v>103</v>
      </c>
      <c r="D124" s="109" t="s">
        <v>11</v>
      </c>
      <c r="E124" s="153" t="s">
        <v>182</v>
      </c>
      <c r="F124" s="144">
        <v>1996</v>
      </c>
      <c r="G124" s="171" t="s">
        <v>175</v>
      </c>
      <c r="H124" s="150">
        <v>6.0071759259259262E-3</v>
      </c>
      <c r="I124" s="146">
        <f t="shared" si="56"/>
        <v>15.259527571191862</v>
      </c>
      <c r="J124" s="145">
        <f>H124</f>
        <v>6.0071759259259262E-3</v>
      </c>
      <c r="K124" s="177"/>
      <c r="L124" s="173">
        <v>2</v>
      </c>
      <c r="M124" s="15"/>
      <c r="N124" s="15"/>
      <c r="O124" s="15"/>
      <c r="P124" s="15"/>
      <c r="Q124" s="15"/>
      <c r="R124" s="15"/>
      <c r="S124" s="1"/>
      <c r="T124" s="1"/>
    </row>
    <row r="125" spans="1:20" ht="15" customHeight="1">
      <c r="A125" s="40"/>
      <c r="B125" s="31" t="s">
        <v>50</v>
      </c>
      <c r="C125" s="19" t="s">
        <v>18</v>
      </c>
      <c r="D125" s="108" t="s">
        <v>11</v>
      </c>
      <c r="E125" s="154" t="s">
        <v>183</v>
      </c>
      <c r="F125" s="74">
        <v>2003</v>
      </c>
      <c r="G125" s="169" t="s">
        <v>51</v>
      </c>
      <c r="H125" s="35">
        <v>4.7997685185185183E-3</v>
      </c>
      <c r="I125" s="138">
        <f t="shared" si="56"/>
        <v>19.098143236074272</v>
      </c>
      <c r="J125" s="137">
        <f t="shared" ref="J125:J147" si="57">J124+H125</f>
        <v>1.0806944444444445E-2</v>
      </c>
      <c r="K125" s="178"/>
      <c r="L125" s="174"/>
      <c r="M125" s="15"/>
      <c r="N125" s="15"/>
      <c r="O125" s="15"/>
      <c r="P125" s="15"/>
      <c r="Q125" s="15"/>
      <c r="R125" s="15"/>
      <c r="S125" s="1"/>
      <c r="T125" s="1"/>
    </row>
    <row r="126" spans="1:20" ht="15" customHeight="1">
      <c r="A126" s="40"/>
      <c r="B126" s="31" t="s">
        <v>102</v>
      </c>
      <c r="C126" s="19" t="s">
        <v>103</v>
      </c>
      <c r="D126" s="108" t="s">
        <v>11</v>
      </c>
      <c r="E126" s="154" t="s">
        <v>182</v>
      </c>
      <c r="F126" s="74">
        <v>1996</v>
      </c>
      <c r="G126" s="169" t="s">
        <v>175</v>
      </c>
      <c r="H126" s="35">
        <v>5.4809027777777781E-3</v>
      </c>
      <c r="I126" s="138">
        <f t="shared" si="56"/>
        <v>16.724738675958186</v>
      </c>
      <c r="J126" s="137">
        <f t="shared" si="57"/>
        <v>1.6287847222222224E-2</v>
      </c>
      <c r="K126" s="178"/>
      <c r="L126" s="174"/>
      <c r="M126" s="15"/>
      <c r="N126" s="15"/>
      <c r="O126" s="15"/>
      <c r="P126" s="15"/>
      <c r="Q126" s="15"/>
      <c r="R126" s="15"/>
      <c r="S126" s="1"/>
      <c r="T126" s="1"/>
    </row>
    <row r="127" spans="1:20" ht="15" customHeight="1" thickBot="1">
      <c r="A127" s="41"/>
      <c r="B127" s="42" t="s">
        <v>50</v>
      </c>
      <c r="C127" s="43" t="s">
        <v>18</v>
      </c>
      <c r="D127" s="45" t="s">
        <v>11</v>
      </c>
      <c r="E127" s="155" t="s">
        <v>183</v>
      </c>
      <c r="F127" s="76">
        <v>2003</v>
      </c>
      <c r="G127" s="152" t="s">
        <v>51</v>
      </c>
      <c r="H127" s="37">
        <v>4.7993055555555558E-3</v>
      </c>
      <c r="I127" s="148">
        <f t="shared" si="56"/>
        <v>19.09998553031399</v>
      </c>
      <c r="J127" s="147">
        <f t="shared" si="57"/>
        <v>2.1087152777777781E-2</v>
      </c>
      <c r="K127" s="179">
        <f>J127-$J$123</f>
        <v>5.0937500000000635E-4</v>
      </c>
      <c r="L127" s="175"/>
      <c r="M127" s="15"/>
      <c r="N127" s="15"/>
      <c r="O127" s="15"/>
      <c r="P127" s="15"/>
      <c r="Q127" s="15"/>
      <c r="R127" s="15"/>
      <c r="S127" s="1"/>
      <c r="T127" s="1"/>
    </row>
    <row r="128" spans="1:20" ht="15" customHeight="1">
      <c r="A128" s="141">
        <v>3</v>
      </c>
      <c r="B128" s="142" t="s">
        <v>9</v>
      </c>
      <c r="C128" s="143" t="s">
        <v>18</v>
      </c>
      <c r="D128" s="109"/>
      <c r="E128" s="153" t="s">
        <v>194</v>
      </c>
      <c r="F128" s="144">
        <v>1968</v>
      </c>
      <c r="G128" s="151" t="s">
        <v>184</v>
      </c>
      <c r="H128" s="150">
        <v>6.0883101851851853E-3</v>
      </c>
      <c r="I128" s="146">
        <f t="shared" si="56"/>
        <v>15.056175503298292</v>
      </c>
      <c r="J128" s="145">
        <f>H128</f>
        <v>6.0883101851851853E-3</v>
      </c>
      <c r="K128" s="177"/>
      <c r="L128" s="173">
        <v>3</v>
      </c>
      <c r="M128" s="15"/>
      <c r="N128" s="15"/>
      <c r="O128" s="15"/>
      <c r="P128" s="15"/>
      <c r="Q128" s="15"/>
      <c r="R128" s="15"/>
      <c r="S128" s="1"/>
      <c r="T128" s="1"/>
    </row>
    <row r="129" spans="1:20" ht="15" customHeight="1">
      <c r="A129" s="40"/>
      <c r="B129" s="31" t="s">
        <v>27</v>
      </c>
      <c r="C129" s="19" t="s">
        <v>10</v>
      </c>
      <c r="D129" s="108" t="s">
        <v>87</v>
      </c>
      <c r="E129" s="154" t="s">
        <v>195</v>
      </c>
      <c r="F129" s="74">
        <v>1985</v>
      </c>
      <c r="G129" s="170" t="s">
        <v>49</v>
      </c>
      <c r="H129" s="35">
        <v>4.4672453703703706E-3</v>
      </c>
      <c r="I129" s="138">
        <f t="shared" si="56"/>
        <v>20.519729512656426</v>
      </c>
      <c r="J129" s="137">
        <f t="shared" si="57"/>
        <v>1.0555555555555556E-2</v>
      </c>
      <c r="K129" s="178"/>
      <c r="L129" s="174"/>
      <c r="M129" s="15"/>
      <c r="N129" s="15"/>
      <c r="O129" s="15"/>
      <c r="P129" s="15"/>
      <c r="Q129" s="15"/>
      <c r="R129" s="15"/>
      <c r="S129" s="1"/>
      <c r="T129" s="1"/>
    </row>
    <row r="130" spans="1:20" ht="15" customHeight="1">
      <c r="A130" s="40"/>
      <c r="B130" s="31" t="s">
        <v>9</v>
      </c>
      <c r="C130" s="19" t="s">
        <v>18</v>
      </c>
      <c r="D130" s="108"/>
      <c r="E130" s="154" t="s">
        <v>194</v>
      </c>
      <c r="F130" s="74">
        <v>1968</v>
      </c>
      <c r="G130" s="170" t="s">
        <v>184</v>
      </c>
      <c r="H130" s="35">
        <v>6.0552083333333334E-3</v>
      </c>
      <c r="I130" s="138">
        <f t="shared" si="56"/>
        <v>15.138482711164633</v>
      </c>
      <c r="J130" s="137">
        <f t="shared" si="57"/>
        <v>1.661076388888889E-2</v>
      </c>
      <c r="K130" s="178"/>
      <c r="L130" s="174"/>
      <c r="M130" s="15"/>
      <c r="N130" s="15"/>
      <c r="O130" s="15"/>
      <c r="P130" s="15"/>
      <c r="Q130" s="15"/>
      <c r="R130" s="15"/>
      <c r="S130" s="1"/>
      <c r="T130" s="1"/>
    </row>
    <row r="131" spans="1:20" ht="15" customHeight="1" thickBot="1">
      <c r="A131" s="164"/>
      <c r="B131" s="157" t="s">
        <v>27</v>
      </c>
      <c r="C131" s="158" t="s">
        <v>10</v>
      </c>
      <c r="D131" s="159" t="s">
        <v>87</v>
      </c>
      <c r="E131" s="160" t="s">
        <v>195</v>
      </c>
      <c r="F131" s="161">
        <v>1985</v>
      </c>
      <c r="G131" s="172" t="s">
        <v>49</v>
      </c>
      <c r="H131" s="180">
        <v>5.049652777777777E-3</v>
      </c>
      <c r="I131" s="163">
        <f t="shared" si="56"/>
        <v>18.153063329436844</v>
      </c>
      <c r="J131" s="162">
        <f t="shared" si="57"/>
        <v>2.1660416666666668E-2</v>
      </c>
      <c r="K131" s="181">
        <f>J131-$J$123</f>
        <v>1.0826388888888934E-3</v>
      </c>
      <c r="L131" s="176"/>
      <c r="M131" s="15"/>
      <c r="N131" s="15"/>
      <c r="O131" s="15"/>
      <c r="P131" s="15"/>
      <c r="Q131" s="15"/>
      <c r="R131" s="15"/>
      <c r="S131" s="1"/>
      <c r="T131" s="1"/>
    </row>
    <row r="132" spans="1:20" ht="15" customHeight="1">
      <c r="A132" s="141">
        <v>4</v>
      </c>
      <c r="B132" s="142" t="s">
        <v>65</v>
      </c>
      <c r="C132" s="143" t="s">
        <v>18</v>
      </c>
      <c r="D132" s="109"/>
      <c r="E132" s="153" t="s">
        <v>193</v>
      </c>
      <c r="F132" s="144">
        <v>1972</v>
      </c>
      <c r="G132" s="151" t="s">
        <v>109</v>
      </c>
      <c r="H132" s="150">
        <v>6.2723379629629631E-3</v>
      </c>
      <c r="I132" s="146">
        <f t="shared" si="56"/>
        <v>14.614433598435221</v>
      </c>
      <c r="J132" s="145">
        <f>H132</f>
        <v>6.2723379629629631E-3</v>
      </c>
      <c r="K132" s="177"/>
      <c r="L132" s="173">
        <v>4</v>
      </c>
      <c r="M132" s="15"/>
      <c r="N132" s="15"/>
      <c r="O132" s="15"/>
      <c r="P132" s="15"/>
      <c r="Q132" s="15"/>
      <c r="R132" s="15"/>
      <c r="S132" s="1"/>
      <c r="T132" s="1"/>
    </row>
    <row r="133" spans="1:20" ht="15" customHeight="1">
      <c r="A133" s="40"/>
      <c r="B133" s="31" t="s">
        <v>28</v>
      </c>
      <c r="C133" s="19" t="s">
        <v>18</v>
      </c>
      <c r="D133" s="108" t="s">
        <v>11</v>
      </c>
      <c r="E133" s="154" t="s">
        <v>192</v>
      </c>
      <c r="F133" s="74">
        <v>1981</v>
      </c>
      <c r="G133" s="169" t="s">
        <v>43</v>
      </c>
      <c r="H133" s="35">
        <v>5.5736111111111116E-3</v>
      </c>
      <c r="I133" s="138">
        <f t="shared" si="56"/>
        <v>16.446548716670819</v>
      </c>
      <c r="J133" s="137">
        <f t="shared" si="57"/>
        <v>1.1845949074074075E-2</v>
      </c>
      <c r="K133" s="178"/>
      <c r="L133" s="174"/>
      <c r="M133" s="15"/>
      <c r="N133" s="15"/>
      <c r="O133" s="15"/>
      <c r="P133" s="15"/>
      <c r="Q133" s="15"/>
      <c r="R133" s="15"/>
      <c r="S133" s="1"/>
      <c r="T133" s="1"/>
    </row>
    <row r="134" spans="1:20" ht="15" customHeight="1">
      <c r="A134" s="40"/>
      <c r="B134" s="31" t="s">
        <v>65</v>
      </c>
      <c r="C134" s="19" t="s">
        <v>18</v>
      </c>
      <c r="D134" s="108"/>
      <c r="E134" s="154" t="s">
        <v>193</v>
      </c>
      <c r="F134" s="74">
        <v>1972</v>
      </c>
      <c r="G134" s="170" t="s">
        <v>109</v>
      </c>
      <c r="H134" s="35">
        <v>6.7745370370370364E-3</v>
      </c>
      <c r="I134" s="138">
        <f t="shared" si="56"/>
        <v>13.531059933028088</v>
      </c>
      <c r="J134" s="137">
        <f t="shared" si="57"/>
        <v>1.8620486111111112E-2</v>
      </c>
      <c r="K134" s="178"/>
      <c r="L134" s="174"/>
      <c r="M134" s="15"/>
      <c r="N134" s="15"/>
      <c r="O134" s="15"/>
      <c r="P134" s="15"/>
      <c r="Q134" s="15"/>
      <c r="R134" s="15"/>
      <c r="S134" s="1"/>
      <c r="T134" s="1"/>
    </row>
    <row r="135" spans="1:20" ht="15" customHeight="1" thickBot="1">
      <c r="A135" s="41"/>
      <c r="B135" s="42" t="s">
        <v>28</v>
      </c>
      <c r="C135" s="43" t="s">
        <v>18</v>
      </c>
      <c r="D135" s="45" t="s">
        <v>11</v>
      </c>
      <c r="E135" s="155" t="s">
        <v>192</v>
      </c>
      <c r="F135" s="76">
        <v>1981</v>
      </c>
      <c r="G135" s="152" t="s">
        <v>43</v>
      </c>
      <c r="H135" s="37">
        <v>5.15150462962963E-3</v>
      </c>
      <c r="I135" s="148">
        <f t="shared" si="56"/>
        <v>17.794153991327594</v>
      </c>
      <c r="J135" s="147">
        <f t="shared" si="57"/>
        <v>2.3771990740740743E-2</v>
      </c>
      <c r="K135" s="179">
        <f>J135-$J$123</f>
        <v>3.1942129629629681E-3</v>
      </c>
      <c r="L135" s="175"/>
      <c r="M135" s="15"/>
      <c r="N135" s="15"/>
      <c r="O135" s="15"/>
      <c r="P135" s="15"/>
      <c r="Q135" s="15"/>
      <c r="R135" s="15"/>
      <c r="S135" s="1"/>
      <c r="T135" s="1"/>
    </row>
    <row r="136" spans="1:20" ht="15" customHeight="1">
      <c r="A136" s="141">
        <v>5</v>
      </c>
      <c r="B136" s="142" t="s">
        <v>68</v>
      </c>
      <c r="C136" s="143" t="s">
        <v>18</v>
      </c>
      <c r="D136" s="109" t="s">
        <v>48</v>
      </c>
      <c r="E136" s="153" t="s">
        <v>190</v>
      </c>
      <c r="F136" s="144">
        <v>1999</v>
      </c>
      <c r="G136" s="171" t="s">
        <v>67</v>
      </c>
      <c r="H136" s="150">
        <v>6.9155092592592601E-3</v>
      </c>
      <c r="I136" s="146">
        <f t="shared" si="56"/>
        <v>13.25523012552301</v>
      </c>
      <c r="J136" s="145">
        <f>H136</f>
        <v>6.9155092592592601E-3</v>
      </c>
      <c r="K136" s="177"/>
      <c r="L136" s="173">
        <v>5</v>
      </c>
      <c r="M136" s="15"/>
      <c r="N136" s="15"/>
      <c r="O136" s="15"/>
      <c r="P136" s="15"/>
      <c r="Q136" s="15"/>
      <c r="R136" s="15"/>
      <c r="S136" s="1"/>
      <c r="T136" s="1"/>
    </row>
    <row r="137" spans="1:20" ht="15" customHeight="1">
      <c r="A137" s="40"/>
      <c r="B137" s="31" t="s">
        <v>101</v>
      </c>
      <c r="C137" s="19" t="s">
        <v>18</v>
      </c>
      <c r="D137" s="108"/>
      <c r="E137" s="154" t="s">
        <v>191</v>
      </c>
      <c r="F137" s="74">
        <v>1988</v>
      </c>
      <c r="G137" s="169" t="s">
        <v>108</v>
      </c>
      <c r="H137" s="35">
        <v>5.1585648148148146E-3</v>
      </c>
      <c r="I137" s="138">
        <f t="shared" si="56"/>
        <v>17.769800314112633</v>
      </c>
      <c r="J137" s="137">
        <f t="shared" si="57"/>
        <v>1.2074074074074074E-2</v>
      </c>
      <c r="K137" s="182"/>
      <c r="L137" s="174"/>
      <c r="M137" s="15"/>
      <c r="N137" s="15"/>
      <c r="O137" s="15"/>
      <c r="P137" s="15"/>
      <c r="Q137" s="15"/>
      <c r="R137" s="15"/>
      <c r="S137" s="1"/>
      <c r="T137" s="1"/>
    </row>
    <row r="138" spans="1:20" ht="15" customHeight="1">
      <c r="A138" s="40"/>
      <c r="B138" s="31" t="s">
        <v>68</v>
      </c>
      <c r="C138" s="19" t="s">
        <v>18</v>
      </c>
      <c r="D138" s="108" t="s">
        <v>48</v>
      </c>
      <c r="E138" s="154" t="s">
        <v>190</v>
      </c>
      <c r="F138" s="74">
        <v>1999</v>
      </c>
      <c r="G138" s="169" t="s">
        <v>67</v>
      </c>
      <c r="H138" s="35">
        <v>6.2359953703703709E-3</v>
      </c>
      <c r="I138" s="138">
        <f t="shared" si="56"/>
        <v>14.699604669722897</v>
      </c>
      <c r="J138" s="137">
        <f t="shared" si="57"/>
        <v>1.8310069444444445E-2</v>
      </c>
      <c r="K138" s="178"/>
      <c r="L138" s="174"/>
      <c r="M138" s="15"/>
      <c r="N138" s="15"/>
      <c r="O138" s="15"/>
      <c r="P138" s="15"/>
      <c r="Q138" s="15"/>
      <c r="R138" s="15"/>
      <c r="S138" s="1"/>
      <c r="T138" s="1"/>
    </row>
    <row r="139" spans="1:20" ht="15" customHeight="1" thickBot="1">
      <c r="A139" s="41"/>
      <c r="B139" s="42" t="s">
        <v>101</v>
      </c>
      <c r="C139" s="43" t="s">
        <v>18</v>
      </c>
      <c r="D139" s="45"/>
      <c r="E139" s="155" t="s">
        <v>191</v>
      </c>
      <c r="F139" s="76">
        <v>1988</v>
      </c>
      <c r="G139" s="152" t="s">
        <v>108</v>
      </c>
      <c r="H139" s="37">
        <v>6.0413194444444455E-3</v>
      </c>
      <c r="I139" s="148">
        <f t="shared" si="56"/>
        <v>15.173285821024193</v>
      </c>
      <c r="J139" s="147">
        <f t="shared" si="57"/>
        <v>2.4351388888888891E-2</v>
      </c>
      <c r="K139" s="179">
        <f>J139-$J$123</f>
        <v>3.7736111111111165E-3</v>
      </c>
      <c r="L139" s="175"/>
      <c r="M139" s="15"/>
      <c r="N139" s="15"/>
      <c r="O139" s="15"/>
      <c r="P139" s="15"/>
      <c r="Q139" s="15"/>
      <c r="R139" s="15"/>
      <c r="S139" s="1"/>
      <c r="T139" s="1"/>
    </row>
    <row r="140" spans="1:20" ht="15" customHeight="1">
      <c r="A140" s="141">
        <v>6</v>
      </c>
      <c r="B140" s="142" t="s">
        <v>41</v>
      </c>
      <c r="C140" s="143" t="s">
        <v>36</v>
      </c>
      <c r="D140" s="109" t="s">
        <v>11</v>
      </c>
      <c r="E140" s="153" t="s">
        <v>196</v>
      </c>
      <c r="F140" s="144">
        <v>1998</v>
      </c>
      <c r="G140" s="171" t="s">
        <v>185</v>
      </c>
      <c r="H140" s="150">
        <v>6.0292824074074077E-3</v>
      </c>
      <c r="I140" s="146">
        <f t="shared" si="56"/>
        <v>15.203578215883132</v>
      </c>
      <c r="J140" s="145">
        <f>H140</f>
        <v>6.0292824074074077E-3</v>
      </c>
      <c r="K140" s="183"/>
      <c r="L140" s="173">
        <v>6</v>
      </c>
      <c r="M140" s="15"/>
      <c r="N140" s="15"/>
      <c r="O140" s="15"/>
      <c r="P140" s="15"/>
      <c r="Q140" s="15"/>
      <c r="R140" s="15"/>
      <c r="S140" s="1"/>
      <c r="T140" s="1"/>
    </row>
    <row r="141" spans="1:20" ht="15" customHeight="1">
      <c r="A141" s="40"/>
      <c r="B141" s="31" t="s">
        <v>54</v>
      </c>
      <c r="C141" s="19" t="s">
        <v>33</v>
      </c>
      <c r="D141" s="108" t="s">
        <v>48</v>
      </c>
      <c r="E141" s="154" t="s">
        <v>197</v>
      </c>
      <c r="F141" s="74">
        <v>2004</v>
      </c>
      <c r="G141" s="169" t="s">
        <v>55</v>
      </c>
      <c r="H141" s="35">
        <v>5.8207175925925926E-3</v>
      </c>
      <c r="I141" s="138">
        <f t="shared" si="56"/>
        <v>15.748344634228788</v>
      </c>
      <c r="J141" s="137">
        <f t="shared" si="57"/>
        <v>1.1849999999999999E-2</v>
      </c>
      <c r="K141" s="182"/>
      <c r="L141" s="174"/>
      <c r="M141" s="15"/>
      <c r="N141" s="15"/>
      <c r="O141" s="15"/>
      <c r="P141" s="15"/>
      <c r="Q141" s="15"/>
      <c r="R141" s="15"/>
      <c r="S141" s="1"/>
      <c r="T141" s="1"/>
    </row>
    <row r="142" spans="1:20" ht="15" customHeight="1">
      <c r="A142" s="40"/>
      <c r="B142" s="31" t="s">
        <v>41</v>
      </c>
      <c r="C142" s="19" t="s">
        <v>36</v>
      </c>
      <c r="D142" s="108" t="s">
        <v>11</v>
      </c>
      <c r="E142" s="154" t="s">
        <v>196</v>
      </c>
      <c r="F142" s="74">
        <v>1998</v>
      </c>
      <c r="G142" s="169" t="s">
        <v>185</v>
      </c>
      <c r="H142" s="35">
        <v>8.1947916666666662E-3</v>
      </c>
      <c r="I142" s="138">
        <f t="shared" si="56"/>
        <v>11.185966696326428</v>
      </c>
      <c r="J142" s="137">
        <f t="shared" si="57"/>
        <v>2.0044791666666666E-2</v>
      </c>
      <c r="K142" s="182"/>
      <c r="L142" s="174"/>
      <c r="M142" s="15"/>
      <c r="N142" s="15"/>
      <c r="O142" s="15"/>
      <c r="P142" s="15"/>
      <c r="Q142" s="15"/>
      <c r="R142" s="15"/>
      <c r="S142" s="1"/>
      <c r="T142" s="1"/>
    </row>
    <row r="143" spans="1:20" ht="15" customHeight="1" thickBot="1">
      <c r="A143" s="41"/>
      <c r="B143" s="42" t="s">
        <v>54</v>
      </c>
      <c r="C143" s="43" t="s">
        <v>33</v>
      </c>
      <c r="D143" s="45" t="s">
        <v>48</v>
      </c>
      <c r="E143" s="155" t="s">
        <v>198</v>
      </c>
      <c r="F143" s="76">
        <v>2004</v>
      </c>
      <c r="G143" s="152" t="s">
        <v>55</v>
      </c>
      <c r="H143" s="37">
        <v>5.6179398148148143E-3</v>
      </c>
      <c r="I143" s="148">
        <f t="shared" si="56"/>
        <v>16.316776200580978</v>
      </c>
      <c r="J143" s="147">
        <f t="shared" si="57"/>
        <v>2.5662731481481481E-2</v>
      </c>
      <c r="K143" s="179">
        <f>J143-$J$123</f>
        <v>5.0849537037037061E-3</v>
      </c>
      <c r="L143" s="175"/>
      <c r="M143" s="15"/>
      <c r="N143" s="15"/>
      <c r="O143" s="15"/>
      <c r="P143" s="15"/>
      <c r="Q143" s="15"/>
      <c r="R143" s="15"/>
      <c r="S143" s="1"/>
      <c r="T143" s="1"/>
    </row>
    <row r="144" spans="1:20" ht="15" customHeight="1">
      <c r="A144" s="141">
        <v>7</v>
      </c>
      <c r="B144" s="142" t="s">
        <v>124</v>
      </c>
      <c r="C144" s="143" t="s">
        <v>18</v>
      </c>
      <c r="D144" s="109" t="s">
        <v>11</v>
      </c>
      <c r="E144" s="153" t="s">
        <v>199</v>
      </c>
      <c r="F144" s="144">
        <v>1993</v>
      </c>
      <c r="G144" s="151" t="s">
        <v>187</v>
      </c>
      <c r="H144" s="150">
        <v>9.5731481481481483E-3</v>
      </c>
      <c r="I144" s="146">
        <f t="shared" si="56"/>
        <v>9.5753941386981332</v>
      </c>
      <c r="J144" s="145">
        <f>H144</f>
        <v>9.5731481481481483E-3</v>
      </c>
      <c r="K144" s="177"/>
      <c r="L144" s="173" t="s">
        <v>107</v>
      </c>
      <c r="M144" s="15"/>
      <c r="N144" s="15"/>
      <c r="O144" s="15"/>
      <c r="P144" s="15"/>
      <c r="Q144" s="15"/>
      <c r="R144" s="15"/>
      <c r="S144" s="1"/>
      <c r="T144" s="1"/>
    </row>
    <row r="145" spans="1:20" ht="15" customHeight="1">
      <c r="A145" s="40"/>
      <c r="B145" s="31" t="s">
        <v>26</v>
      </c>
      <c r="C145" s="19" t="s">
        <v>18</v>
      </c>
      <c r="D145" s="108" t="s">
        <v>12</v>
      </c>
      <c r="E145" s="154" t="s">
        <v>200</v>
      </c>
      <c r="F145" s="74">
        <v>1966</v>
      </c>
      <c r="G145" s="169" t="s">
        <v>186</v>
      </c>
      <c r="H145" s="35">
        <v>4.5178240740740743E-3</v>
      </c>
      <c r="I145" s="138">
        <f t="shared" si="56"/>
        <v>20.290003586616795</v>
      </c>
      <c r="J145" s="137">
        <f t="shared" si="57"/>
        <v>1.4090972222222223E-2</v>
      </c>
      <c r="K145" s="182"/>
      <c r="L145" s="174"/>
      <c r="M145" s="15"/>
      <c r="N145" s="15"/>
      <c r="O145" s="15"/>
      <c r="P145" s="15"/>
      <c r="Q145" s="15"/>
      <c r="R145" s="15"/>
      <c r="S145" s="1"/>
      <c r="T145" s="1"/>
    </row>
    <row r="146" spans="1:20" ht="15" customHeight="1">
      <c r="A146" s="40"/>
      <c r="B146" s="31" t="s">
        <v>124</v>
      </c>
      <c r="C146" s="19" t="s">
        <v>18</v>
      </c>
      <c r="D146" s="108" t="s">
        <v>11</v>
      </c>
      <c r="E146" s="154" t="s">
        <v>199</v>
      </c>
      <c r="F146" s="74">
        <v>1993</v>
      </c>
      <c r="G146" s="170" t="s">
        <v>187</v>
      </c>
      <c r="H146" s="35">
        <v>4.965162037037037E-3</v>
      </c>
      <c r="I146" s="138">
        <f t="shared" si="56"/>
        <v>18.461968810461784</v>
      </c>
      <c r="J146" s="137">
        <f t="shared" si="57"/>
        <v>1.9056134259259262E-2</v>
      </c>
      <c r="K146" s="174" t="s">
        <v>45</v>
      </c>
      <c r="L146" s="174"/>
      <c r="M146" s="15"/>
      <c r="N146" s="15"/>
      <c r="O146" s="15"/>
      <c r="P146" s="15"/>
      <c r="Q146" s="15"/>
      <c r="R146" s="15"/>
      <c r="S146" s="1"/>
      <c r="T146" s="1"/>
    </row>
    <row r="147" spans="1:20" ht="15" customHeight="1" thickBot="1">
      <c r="A147" s="41"/>
      <c r="B147" s="42" t="s">
        <v>26</v>
      </c>
      <c r="C147" s="43" t="s">
        <v>18</v>
      </c>
      <c r="D147" s="45" t="s">
        <v>12</v>
      </c>
      <c r="E147" s="155" t="s">
        <v>200</v>
      </c>
      <c r="F147" s="76">
        <v>1966</v>
      </c>
      <c r="G147" s="152" t="s">
        <v>186</v>
      </c>
      <c r="H147" s="37">
        <v>5.0125000000000005E-3</v>
      </c>
      <c r="I147" s="148">
        <f t="shared" si="56"/>
        <v>18.287614297589357</v>
      </c>
      <c r="J147" s="147">
        <f t="shared" si="57"/>
        <v>2.4068634259259262E-2</v>
      </c>
      <c r="K147" s="179">
        <f>J147-$J$123</f>
        <v>3.4908564814814871E-3</v>
      </c>
      <c r="L147" s="175"/>
      <c r="M147" s="15"/>
      <c r="N147" s="15"/>
      <c r="O147" s="15"/>
      <c r="P147" s="15"/>
      <c r="Q147" s="15"/>
      <c r="R147" s="15"/>
      <c r="S147" s="1"/>
      <c r="T147" s="1"/>
    </row>
    <row r="148" spans="1:20" ht="15" customHeight="1">
      <c r="A148" s="20"/>
      <c r="B148" s="22"/>
      <c r="C148" s="23"/>
      <c r="D148" s="51"/>
      <c r="E148" s="21"/>
      <c r="F148" s="128"/>
      <c r="G148" s="129"/>
      <c r="H148" s="130"/>
      <c r="I148" s="131"/>
      <c r="J148" s="26"/>
      <c r="K148" s="130"/>
      <c r="L148" s="132"/>
      <c r="M148" s="132"/>
      <c r="N148" s="133"/>
      <c r="O148" s="134"/>
      <c r="P148" s="135"/>
      <c r="Q148" s="134"/>
      <c r="R148" s="134"/>
      <c r="S148" s="1"/>
      <c r="T148" s="1"/>
    </row>
    <row r="149" spans="1:20" ht="15" customHeight="1">
      <c r="A149" s="20"/>
      <c r="B149" s="22"/>
      <c r="C149" s="23"/>
      <c r="D149" s="51"/>
      <c r="E149" s="21"/>
      <c r="F149" s="52"/>
      <c r="G149" s="53"/>
      <c r="H149" s="24"/>
      <c r="I149" s="24"/>
      <c r="J149" s="24"/>
      <c r="K149" s="24"/>
      <c r="L149" s="24"/>
      <c r="M149" s="24"/>
      <c r="N149" s="54"/>
      <c r="O149" s="55"/>
      <c r="P149" s="85"/>
      <c r="Q149" s="56"/>
      <c r="R149" s="57"/>
      <c r="S149" s="1"/>
      <c r="T149" s="1"/>
    </row>
    <row r="150" spans="1:20" ht="15.75">
      <c r="A150" s="13" t="s">
        <v>25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Q150" s="3"/>
      <c r="R150" s="3"/>
    </row>
    <row r="151" spans="1:20" ht="27" customHeight="1">
      <c r="A151" s="32" t="s">
        <v>20</v>
      </c>
      <c r="B151" s="32" t="s">
        <v>21</v>
      </c>
      <c r="C151" s="14" t="s">
        <v>23</v>
      </c>
      <c r="D151" s="197" t="s">
        <v>22</v>
      </c>
      <c r="E151" s="198"/>
      <c r="F151" s="199"/>
      <c r="G151" s="33" t="s">
        <v>83</v>
      </c>
      <c r="H151" s="242" t="s">
        <v>24</v>
      </c>
      <c r="I151" s="243"/>
      <c r="J151" s="243"/>
      <c r="K151" s="243"/>
      <c r="L151" s="243"/>
      <c r="M151" s="244"/>
      <c r="N151" s="6"/>
      <c r="O151" s="6"/>
      <c r="P151" s="90"/>
      <c r="Q151" s="6"/>
      <c r="R151" s="6"/>
    </row>
    <row r="152" spans="1:20" ht="20.25" customHeight="1">
      <c r="A152" s="251">
        <v>42714</v>
      </c>
      <c r="B152" s="106" t="s">
        <v>203</v>
      </c>
      <c r="C152" s="107" t="s">
        <v>161</v>
      </c>
      <c r="D152" s="200" t="s">
        <v>162</v>
      </c>
      <c r="E152" s="201"/>
      <c r="F152" s="202"/>
      <c r="G152" s="184">
        <v>63</v>
      </c>
      <c r="H152" s="200" t="s">
        <v>202</v>
      </c>
      <c r="I152" s="245"/>
      <c r="J152" s="245"/>
      <c r="K152" s="245"/>
      <c r="L152" s="245"/>
      <c r="M152" s="246"/>
      <c r="N152" s="3"/>
      <c r="O152" s="3"/>
      <c r="Q152" s="3"/>
      <c r="R152" s="3"/>
    </row>
    <row r="153" spans="1:20" ht="21.75" customHeight="1">
      <c r="A153" s="252"/>
      <c r="B153" s="106" t="s">
        <v>204</v>
      </c>
      <c r="C153" s="107" t="s">
        <v>161</v>
      </c>
      <c r="D153" s="203"/>
      <c r="E153" s="204"/>
      <c r="F153" s="205"/>
      <c r="G153" s="184">
        <v>63</v>
      </c>
      <c r="H153" s="247"/>
      <c r="I153" s="248"/>
      <c r="J153" s="248"/>
      <c r="K153" s="248"/>
      <c r="L153" s="248"/>
      <c r="M153" s="249"/>
      <c r="N153" s="6"/>
      <c r="O153" s="6"/>
      <c r="P153" s="90"/>
      <c r="Q153" s="6"/>
      <c r="R153" s="6"/>
    </row>
    <row r="154" spans="1:20" ht="22.5" customHeight="1">
      <c r="A154" s="252"/>
      <c r="B154" s="166" t="s">
        <v>205</v>
      </c>
      <c r="C154" s="107" t="s">
        <v>161</v>
      </c>
      <c r="D154" s="203"/>
      <c r="E154" s="206"/>
      <c r="F154" s="205"/>
      <c r="G154" s="184">
        <v>63</v>
      </c>
      <c r="H154" s="247"/>
      <c r="I154" s="248"/>
      <c r="J154" s="248"/>
      <c r="K154" s="248"/>
      <c r="L154" s="248"/>
      <c r="M154" s="249"/>
      <c r="N154" s="3"/>
      <c r="O154" s="3"/>
      <c r="Q154" s="3"/>
      <c r="R154" s="3"/>
    </row>
    <row r="155" spans="1:20" ht="20.25" customHeight="1">
      <c r="A155" s="253">
        <v>42715</v>
      </c>
      <c r="B155" s="167" t="s">
        <v>208</v>
      </c>
      <c r="C155" s="168" t="s">
        <v>206</v>
      </c>
      <c r="D155" s="200" t="s">
        <v>207</v>
      </c>
      <c r="E155" s="216"/>
      <c r="F155" s="217"/>
      <c r="G155" s="184">
        <v>74</v>
      </c>
      <c r="H155" s="250" t="s">
        <v>202</v>
      </c>
      <c r="I155" s="250"/>
      <c r="J155" s="250"/>
      <c r="K155" s="250"/>
      <c r="L155" s="250"/>
      <c r="M155" s="250"/>
      <c r="N155" s="3"/>
      <c r="O155" s="3"/>
      <c r="Q155" s="3"/>
      <c r="R155" s="3"/>
    </row>
    <row r="156" spans="1:20" ht="21.75" customHeight="1">
      <c r="A156" s="253"/>
      <c r="B156" s="167" t="s">
        <v>210</v>
      </c>
      <c r="C156" s="168" t="s">
        <v>206</v>
      </c>
      <c r="D156" s="218"/>
      <c r="E156" s="195"/>
      <c r="F156" s="219"/>
      <c r="G156" s="184">
        <v>72</v>
      </c>
      <c r="H156" s="250"/>
      <c r="I156" s="250"/>
      <c r="J156" s="250"/>
      <c r="K156" s="250"/>
      <c r="L156" s="250"/>
      <c r="M156" s="250"/>
      <c r="N156" s="6"/>
      <c r="O156" s="6"/>
      <c r="P156" s="90"/>
      <c r="Q156" s="6"/>
      <c r="R156" s="6"/>
    </row>
    <row r="157" spans="1:20" ht="21.75" customHeight="1">
      <c r="A157" s="253"/>
      <c r="B157" s="167" t="s">
        <v>209</v>
      </c>
      <c r="C157" s="168" t="s">
        <v>206</v>
      </c>
      <c r="D157" s="200" t="s">
        <v>212</v>
      </c>
      <c r="E157" s="216"/>
      <c r="F157" s="217"/>
      <c r="G157" s="184">
        <v>72</v>
      </c>
      <c r="H157" s="250"/>
      <c r="I157" s="250"/>
      <c r="J157" s="250"/>
      <c r="K157" s="250"/>
      <c r="L157" s="250"/>
      <c r="M157" s="250"/>
      <c r="N157" s="6"/>
      <c r="O157" s="6"/>
      <c r="P157" s="90"/>
      <c r="Q157" s="6"/>
      <c r="R157" s="6"/>
    </row>
    <row r="158" spans="1:20" ht="20.25" customHeight="1">
      <c r="A158" s="253"/>
      <c r="B158" s="167" t="s">
        <v>211</v>
      </c>
      <c r="C158" s="168" t="s">
        <v>206</v>
      </c>
      <c r="D158" s="218"/>
      <c r="E158" s="195"/>
      <c r="F158" s="219"/>
      <c r="G158" s="184">
        <v>72</v>
      </c>
      <c r="H158" s="250"/>
      <c r="I158" s="250"/>
      <c r="J158" s="250"/>
      <c r="K158" s="250"/>
      <c r="L158" s="250"/>
      <c r="M158" s="250"/>
      <c r="N158" s="3"/>
      <c r="O158" s="3"/>
      <c r="Q158" s="3"/>
      <c r="R158" s="3"/>
    </row>
  </sheetData>
  <autoFilter ref="A98:U98">
    <sortState ref="A101:U113">
      <sortCondition ref="N98"/>
    </sortState>
  </autoFilter>
  <mergeCells count="157">
    <mergeCell ref="R8:R10"/>
    <mergeCell ref="P8:P10"/>
    <mergeCell ref="Q8:Q10"/>
    <mergeCell ref="A1:R1"/>
    <mergeCell ref="A2:R2"/>
    <mergeCell ref="A3:R3"/>
    <mergeCell ref="A4:R4"/>
    <mergeCell ref="B8:B10"/>
    <mergeCell ref="A8:A10"/>
    <mergeCell ref="E8:E10"/>
    <mergeCell ref="G8:G10"/>
    <mergeCell ref="F8:F10"/>
    <mergeCell ref="H9:J9"/>
    <mergeCell ref="K9:M9"/>
    <mergeCell ref="N19:N21"/>
    <mergeCell ref="O19:O21"/>
    <mergeCell ref="P19:P21"/>
    <mergeCell ref="H151:M151"/>
    <mergeCell ref="H152:M154"/>
    <mergeCell ref="H155:M158"/>
    <mergeCell ref="A152:A154"/>
    <mergeCell ref="A155:A158"/>
    <mergeCell ref="D8:D10"/>
    <mergeCell ref="C8:C10"/>
    <mergeCell ref="N8:N10"/>
    <mergeCell ref="O8:O10"/>
    <mergeCell ref="F31:F33"/>
    <mergeCell ref="G31:G33"/>
    <mergeCell ref="N31:N33"/>
    <mergeCell ref="O31:O33"/>
    <mergeCell ref="P31:P33"/>
    <mergeCell ref="C69:C71"/>
    <mergeCell ref="D69:D71"/>
    <mergeCell ref="E69:E71"/>
    <mergeCell ref="F69:F71"/>
    <mergeCell ref="G69:G71"/>
    <mergeCell ref="H69:M69"/>
    <mergeCell ref="N49:N51"/>
    <mergeCell ref="Q19:Q21"/>
    <mergeCell ref="R19:R21"/>
    <mergeCell ref="A40:A42"/>
    <mergeCell ref="B40:B42"/>
    <mergeCell ref="C40:C42"/>
    <mergeCell ref="D40:D42"/>
    <mergeCell ref="E40:E42"/>
    <mergeCell ref="H8:M8"/>
    <mergeCell ref="H19:M19"/>
    <mergeCell ref="H31:M31"/>
    <mergeCell ref="A31:A33"/>
    <mergeCell ref="B31:B33"/>
    <mergeCell ref="C31:C33"/>
    <mergeCell ref="D31:D33"/>
    <mergeCell ref="E31:E33"/>
    <mergeCell ref="H20:J20"/>
    <mergeCell ref="K20:M20"/>
    <mergeCell ref="A19:A21"/>
    <mergeCell ref="B19:B21"/>
    <mergeCell ref="C19:C21"/>
    <mergeCell ref="D19:D21"/>
    <mergeCell ref="E19:E21"/>
    <mergeCell ref="F19:F21"/>
    <mergeCell ref="G19:G21"/>
    <mergeCell ref="Q31:Q33"/>
    <mergeCell ref="R31:R33"/>
    <mergeCell ref="H32:J32"/>
    <mergeCell ref="K32:M32"/>
    <mergeCell ref="F40:F42"/>
    <mergeCell ref="G40:G42"/>
    <mergeCell ref="H40:M40"/>
    <mergeCell ref="N40:N42"/>
    <mergeCell ref="O40:O42"/>
    <mergeCell ref="P40:P42"/>
    <mergeCell ref="Q40:Q42"/>
    <mergeCell ref="R40:R42"/>
    <mergeCell ref="H41:J41"/>
    <mergeCell ref="K41:M41"/>
    <mergeCell ref="R49:R51"/>
    <mergeCell ref="H50:J50"/>
    <mergeCell ref="K50:M50"/>
    <mergeCell ref="A58:A60"/>
    <mergeCell ref="B58:B60"/>
    <mergeCell ref="C58:C60"/>
    <mergeCell ref="D58:D60"/>
    <mergeCell ref="E58:E60"/>
    <mergeCell ref="F58:F60"/>
    <mergeCell ref="G58:G60"/>
    <mergeCell ref="H58:M58"/>
    <mergeCell ref="N58:N60"/>
    <mergeCell ref="O58:O60"/>
    <mergeCell ref="P58:P60"/>
    <mergeCell ref="Q58:Q60"/>
    <mergeCell ref="R58:R60"/>
    <mergeCell ref="H59:J59"/>
    <mergeCell ref="K59:M59"/>
    <mergeCell ref="A49:A51"/>
    <mergeCell ref="B49:B51"/>
    <mergeCell ref="C49:C51"/>
    <mergeCell ref="D49:D51"/>
    <mergeCell ref="E49:E51"/>
    <mergeCell ref="O49:O51"/>
    <mergeCell ref="P49:P51"/>
    <mergeCell ref="F49:F51"/>
    <mergeCell ref="G49:G51"/>
    <mergeCell ref="H49:M49"/>
    <mergeCell ref="N69:N71"/>
    <mergeCell ref="O69:O71"/>
    <mergeCell ref="P69:P71"/>
    <mergeCell ref="Q69:Q71"/>
    <mergeCell ref="Q49:Q51"/>
    <mergeCell ref="R69:R71"/>
    <mergeCell ref="H70:J70"/>
    <mergeCell ref="K70:M70"/>
    <mergeCell ref="A78:A80"/>
    <mergeCell ref="B78:B80"/>
    <mergeCell ref="C78:C80"/>
    <mergeCell ref="D78:D80"/>
    <mergeCell ref="E78:E80"/>
    <mergeCell ref="F78:F80"/>
    <mergeCell ref="G78:G80"/>
    <mergeCell ref="H78:M78"/>
    <mergeCell ref="N78:N80"/>
    <mergeCell ref="O78:O80"/>
    <mergeCell ref="P78:P80"/>
    <mergeCell ref="Q78:Q80"/>
    <mergeCell ref="R78:R80"/>
    <mergeCell ref="H79:J79"/>
    <mergeCell ref="K79:M79"/>
    <mergeCell ref="A69:A71"/>
    <mergeCell ref="B69:B71"/>
    <mergeCell ref="D155:F156"/>
    <mergeCell ref="D157:F158"/>
    <mergeCell ref="G96:G98"/>
    <mergeCell ref="H96:M96"/>
    <mergeCell ref="N96:N98"/>
    <mergeCell ref="O96:O98"/>
    <mergeCell ref="P96:P98"/>
    <mergeCell ref="Q96:Q98"/>
    <mergeCell ref="R96:R98"/>
    <mergeCell ref="H97:J97"/>
    <mergeCell ref="K97:M97"/>
    <mergeCell ref="G117:G119"/>
    <mergeCell ref="L117:L119"/>
    <mergeCell ref="H117:K118"/>
    <mergeCell ref="D151:F151"/>
    <mergeCell ref="D152:F154"/>
    <mergeCell ref="A96:A98"/>
    <mergeCell ref="B96:B98"/>
    <mergeCell ref="C96:C98"/>
    <mergeCell ref="D96:D98"/>
    <mergeCell ref="E96:E98"/>
    <mergeCell ref="F96:F98"/>
    <mergeCell ref="A117:A119"/>
    <mergeCell ref="B117:B119"/>
    <mergeCell ref="C117:C119"/>
    <mergeCell ref="D117:D119"/>
    <mergeCell ref="E117:E119"/>
    <mergeCell ref="F117:F119"/>
  </mergeCells>
  <pageMargins left="0.39370078740157483" right="0.39370078740157483" top="0.19685039370078741" bottom="0.78740157480314965" header="0" footer="0"/>
  <pageSetup paperSize="9" scale="74" fitToHeight="10" orientation="landscape" horizontalDpi="180" verticalDpi="180" r:id="rId1"/>
  <headerFooter>
    <oddFooter>&amp;LГлавный судья                    _______________
Главный секретарь            _______________&amp;Cсудья 2 категории по ездовому спорту
судья по ездовому спорту&amp;RЧикина Я.В.
Ворожцова А.В.</oddFooter>
  </headerFooter>
  <rowBreaks count="2" manualBreakCount="2">
    <brk id="37" max="17" man="1"/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Чемпионат края</vt:lpstr>
      <vt:lpstr>'Чемпионат края'!Заголовки_для_печати</vt:lpstr>
      <vt:lpstr>'Чемпионат края'!Область_печати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2016-12-11T10:22:43Z</dcterms:modified>
</cp:coreProperties>
</file>